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 2017\исполнение\год\"/>
    </mc:Choice>
  </mc:AlternateContent>
  <bookViews>
    <workbookView xWindow="90" yWindow="75" windowWidth="15255" windowHeight="11325"/>
  </bookViews>
  <sheets>
    <sheet name="Бюджет_1" sheetId="2" r:id="rId1"/>
  </sheets>
  <definedNames>
    <definedName name="_xlnm.Print_Titles" localSheetId="0">Бюджет_1!$8:$8</definedName>
  </definedNames>
  <calcPr calcId="152511"/>
</workbook>
</file>

<file path=xl/calcChain.xml><?xml version="1.0" encoding="utf-8"?>
<calcChain xmlns="http://schemas.openxmlformats.org/spreadsheetml/2006/main">
  <c r="J54" i="2" l="1"/>
  <c r="J53" i="2" s="1"/>
  <c r="J52" i="2"/>
  <c r="J51" i="2"/>
  <c r="J50" i="2" s="1"/>
  <c r="J49" i="2"/>
  <c r="J48" i="2"/>
  <c r="J47" i="2"/>
  <c r="J46" i="2"/>
  <c r="J44" i="2"/>
  <c r="J43" i="2" s="1"/>
  <c r="J42" i="2"/>
  <c r="J41" i="2"/>
  <c r="I53" i="2"/>
  <c r="K53" i="2" s="1"/>
  <c r="I50" i="2"/>
  <c r="K50" i="2" s="1"/>
  <c r="I45" i="2"/>
  <c r="K45" i="2" s="1"/>
  <c r="I43" i="2"/>
  <c r="K43" i="2" s="1"/>
  <c r="I40" i="2"/>
  <c r="K40" i="2" s="1"/>
  <c r="J35" i="2"/>
  <c r="J36" i="2"/>
  <c r="J37" i="2"/>
  <c r="J38" i="2"/>
  <c r="J39" i="2"/>
  <c r="J34" i="2"/>
  <c r="J32" i="2"/>
  <c r="J31" i="2" s="1"/>
  <c r="I33" i="2"/>
  <c r="I31" i="2"/>
  <c r="K31" i="2" s="1"/>
  <c r="J30" i="2"/>
  <c r="J29" i="2"/>
  <c r="J28" i="2"/>
  <c r="J27" i="2"/>
  <c r="I26" i="2"/>
  <c r="K26" i="2" s="1"/>
  <c r="J25" i="2"/>
  <c r="J24" i="2"/>
  <c r="J23" i="2"/>
  <c r="J22" i="2"/>
  <c r="J21" i="2"/>
  <c r="I20" i="2"/>
  <c r="K20" i="2" s="1"/>
  <c r="J19" i="2"/>
  <c r="J18" i="2"/>
  <c r="J17" i="2" s="1"/>
  <c r="I17" i="2"/>
  <c r="K10" i="2"/>
  <c r="K11" i="2"/>
  <c r="K12" i="2"/>
  <c r="K13" i="2"/>
  <c r="K14" i="2"/>
  <c r="K15" i="2"/>
  <c r="K16" i="2"/>
  <c r="K17" i="2"/>
  <c r="K18" i="2"/>
  <c r="K19" i="2"/>
  <c r="K21" i="2"/>
  <c r="K22" i="2"/>
  <c r="K23" i="2"/>
  <c r="K24" i="2"/>
  <c r="K25" i="2"/>
  <c r="K27" i="2"/>
  <c r="K28" i="2"/>
  <c r="K29" i="2"/>
  <c r="K30" i="2"/>
  <c r="K32" i="2"/>
  <c r="K33" i="2"/>
  <c r="K34" i="2"/>
  <c r="K35" i="2"/>
  <c r="K36" i="2"/>
  <c r="K37" i="2"/>
  <c r="K38" i="2"/>
  <c r="K39" i="2"/>
  <c r="K41" i="2"/>
  <c r="K42" i="2"/>
  <c r="K44" i="2"/>
  <c r="K46" i="2"/>
  <c r="K47" i="2"/>
  <c r="K48" i="2"/>
  <c r="K49" i="2"/>
  <c r="K51" i="2"/>
  <c r="K52" i="2"/>
  <c r="K54" i="2"/>
  <c r="J11" i="2"/>
  <c r="J12" i="2"/>
  <c r="J13" i="2"/>
  <c r="J14" i="2"/>
  <c r="J15" i="2"/>
  <c r="J16" i="2"/>
  <c r="J10" i="2"/>
  <c r="I9" i="2"/>
  <c r="K9" i="2" s="1"/>
  <c r="J40" i="2" l="1"/>
  <c r="I55" i="2"/>
  <c r="K55" i="2" s="1"/>
  <c r="J20" i="2"/>
  <c r="J26" i="2"/>
  <c r="J33" i="2"/>
  <c r="J45" i="2"/>
  <c r="J9" i="2"/>
  <c r="J55" i="2" l="1"/>
</calcChain>
</file>

<file path=xl/sharedStrings.xml><?xml version="1.0" encoding="utf-8"?>
<sst xmlns="http://schemas.openxmlformats.org/spreadsheetml/2006/main" count="64" uniqueCount="64">
  <si>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</si>
  <si>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</si>
  <si>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</si>
  <si>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</si>
  <si>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</si>
  <si>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</si>
  <si>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</si>
  <si>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</si>
  <si>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</si>
  <si>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</si>
  <si>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</si>
  <si>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</si>
  <si>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</si>
  <si>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</si>
  <si>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</si>
  <si>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</si>
  <si>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</si>
  <si>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</si>
  <si>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</si>
  <si>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</si>
  <si>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</si>
  <si>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</si>
  <si>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</si>
  <si>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</si>
  <si>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</si>
  <si>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</si>
  <si>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</si>
  <si>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</si>
  <si>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</si>
  <si>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</si>
  <si>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</si>
  <si>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</si>
  <si>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</si>
  <si>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</si>
  <si>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</si>
  <si>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</si>
  <si>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</si>
  <si>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</si>
  <si>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</si>
  <si>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</si>
  <si>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</si>
  <si>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</si>
  <si>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</si>
  <si>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</si>
  <si>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</si>
  <si>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</si>
  <si>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Роспись за 4-й квартал</t>
  </si>
  <si>
    <t>Роспись за 3-й квартал</t>
  </si>
  <si>
    <t>Роспись за 2-й квартал</t>
  </si>
  <si>
    <t>Роспись за 1-й квартал</t>
  </si>
  <si>
    <t>РзПр</t>
  </si>
  <si>
    <t>Наименование</t>
  </si>
  <si>
    <t>рублей</t>
  </si>
  <si>
    <t>Председатель Городской Думы</t>
  </si>
  <si>
    <t xml:space="preserve">   В.В. Перетолчин</t>
  </si>
  <si>
    <t>ИТОГО</t>
  </si>
  <si>
    <t>План</t>
  </si>
  <si>
    <t>Исполнение</t>
  </si>
  <si>
    <t>% исполнения</t>
  </si>
  <si>
    <t>Отчет об исполнении бюджетных ассигнований по разделам и подразделам классификации  расходов бюджетов  за 2017 год</t>
  </si>
  <si>
    <t>УТВЕРЖДЕН</t>
  </si>
  <si>
    <t>решением  Городской Думы                                                        города  Усть-Илимска от 00.00.2018 г. №</t>
  </si>
  <si>
    <t xml:space="preserve"> +, - отклонение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</si>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</sst>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4" fontId="3" fillId="0" borderId="2" xfId="1" applyNumberFormat="1" applyFont="1" applyFill="1" applyBorder="1" applyAlignment="1" applyProtection="1">
      <protection hidden="1"/>
    </xf>
    <xf numFmtId="0" fontId="2" fillId="0" borderId="0" xfId="2" applyFont="1" applyProtection="1">
      <protection hidden="1"/>
    </xf>
    <xf numFmtId="0" fontId="5" fillId="0" borderId="0" xfId="3" applyFont="1"/>
    <xf numFmtId="0" fontId="2" fillId="0" borderId="0" xfId="2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166" fontId="2" fillId="0" borderId="2" xfId="1" applyNumberFormat="1" applyFont="1" applyFill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0" fontId="2" fillId="0" borderId="0" xfId="2" applyFont="1" applyFill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Font="1" applyFill="1"/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 applyFill="1" applyBorder="1" applyProtection="1">
      <protection hidden="1"/>
    </xf>
    <xf numFmtId="164" fontId="4" fillId="0" borderId="0" xfId="1" applyNumberFormat="1" applyFont="1" applyFill="1" applyBorder="1" applyAlignment="1" applyProtection="1">
      <alignment wrapText="1"/>
      <protection hidden="1"/>
    </xf>
    <xf numFmtId="0" fontId="2" fillId="0" borderId="0" xfId="2" applyFont="1" applyFill="1" applyAlignment="1" applyProtection="1">
      <alignment horizontal="left" vertical="top" wrapText="1"/>
      <protection hidden="1"/>
    </xf>
    <xf numFmtId="4" fontId="2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alignment horizontal="left" vertical="top"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5" fillId="0" borderId="0" xfId="3" applyFont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showGridLines="0" tabSelected="1" workbookViewId="0">
      <selection activeCell="B1" sqref="A1:K59"/>
    </sheetView>
  </sheetViews>
  <sheetFormatPr defaultColWidth="9.140625" defaultRowHeight="12.75" x14ac:dyDescent="0.2"/>
  <cols>
    <col min="1" max="1" width="0.28515625" style="1" customWidth="1"/>
    <col min="2" max="2" width="56.42578125" style="1" customWidth="1"/>
    <col min="3" max="3" width="5" style="1" customWidth="1"/>
    <col min="4" max="7" width="0" style="1" hidden="1" customWidth="1"/>
    <col min="8" max="8" width="14.7109375" style="1" customWidth="1"/>
    <col min="9" max="9" width="14.7109375" style="27" customWidth="1"/>
    <col min="10" max="10" width="12.5703125" style="22" customWidth="1"/>
    <col min="11" max="11" width="10.28515625" style="22" customWidth="1"/>
    <col min="12" max="12" width="0.7109375" style="1" hidden="1" customWidth="1"/>
    <col min="13" max="13" width="17.5703125" style="1" customWidth="1"/>
    <col min="14" max="21" width="0.7109375" style="1" customWidth="1"/>
    <col min="22" max="255" width="9.140625" style="1" customWidth="1"/>
    <col min="256" max="16384" width="9.140625" style="1"/>
  </cols>
  <sheetData>
    <row r="1" spans="1:22" x14ac:dyDescent="0.2">
      <c r="A1" s="3"/>
      <c r="B1" s="3"/>
      <c r="C1" s="3"/>
      <c r="D1" s="3"/>
      <c r="E1" s="3"/>
      <c r="F1" s="3"/>
      <c r="G1" s="3"/>
      <c r="I1" s="18" t="s">
        <v>63</v>
      </c>
      <c r="J1" s="16"/>
      <c r="K1" s="16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x14ac:dyDescent="0.2">
      <c r="A2" s="3"/>
      <c r="B2" s="3"/>
      <c r="C2" s="3"/>
      <c r="D2" s="3"/>
      <c r="E2" s="3"/>
      <c r="F2" s="3"/>
      <c r="G2" s="3"/>
      <c r="I2" s="18" t="s">
        <v>60</v>
      </c>
      <c r="J2" s="16"/>
      <c r="K2" s="16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 ht="28.5" customHeight="1" x14ac:dyDescent="0.2">
      <c r="A3" s="3"/>
      <c r="B3" s="3"/>
      <c r="C3" s="3"/>
      <c r="D3" s="3"/>
      <c r="E3" s="3"/>
      <c r="F3" s="3"/>
      <c r="G3" s="3"/>
      <c r="I3" s="42" t="s">
        <v>61</v>
      </c>
      <c r="J3" s="42"/>
      <c r="K3" s="4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2" ht="8.25" customHeight="1" x14ac:dyDescent="0.2">
      <c r="A4" s="3"/>
      <c r="B4" s="3"/>
      <c r="C4" s="3"/>
      <c r="D4" s="3"/>
      <c r="E4" s="3"/>
      <c r="F4" s="3"/>
      <c r="G4" s="3"/>
      <c r="I4" s="25"/>
      <c r="J4" s="36"/>
      <c r="K4" s="25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2" ht="49.5" customHeight="1" x14ac:dyDescent="0.2">
      <c r="A5" s="5"/>
      <c r="B5" s="41" t="s">
        <v>59</v>
      </c>
      <c r="C5" s="41"/>
      <c r="D5" s="41"/>
      <c r="E5" s="41"/>
      <c r="F5" s="41"/>
      <c r="G5" s="41"/>
      <c r="H5" s="41"/>
      <c r="I5" s="41"/>
      <c r="J5" s="41"/>
      <c r="K5" s="41"/>
      <c r="L5" s="4"/>
      <c r="M5" s="28"/>
      <c r="N5" s="28"/>
      <c r="O5" s="28"/>
      <c r="P5" s="28"/>
      <c r="Q5" s="28"/>
      <c r="R5" s="28"/>
      <c r="S5" s="29"/>
      <c r="T5" s="2"/>
      <c r="U5" s="2"/>
    </row>
    <row r="6" spans="1:22" x14ac:dyDescent="0.2">
      <c r="A6" s="8"/>
      <c r="B6" s="8"/>
      <c r="C6" s="8"/>
      <c r="D6" s="8"/>
      <c r="E6" s="8"/>
      <c r="F6" s="8"/>
      <c r="G6" s="8"/>
      <c r="I6" s="7"/>
      <c r="J6" s="40" t="s">
        <v>52</v>
      </c>
      <c r="K6" s="40"/>
      <c r="L6" s="6"/>
      <c r="M6" s="30"/>
      <c r="N6" s="30"/>
      <c r="O6" s="30"/>
      <c r="P6" s="30"/>
      <c r="Q6" s="30"/>
      <c r="R6" s="30"/>
      <c r="S6" s="30"/>
      <c r="T6" s="32"/>
      <c r="U6" s="32"/>
      <c r="V6" s="33"/>
    </row>
    <row r="7" spans="1:22" ht="27.75" customHeight="1" x14ac:dyDescent="0.2">
      <c r="A7" s="48" t="s">
        <v>51</v>
      </c>
      <c r="B7" s="49"/>
      <c r="C7" s="10" t="s">
        <v>50</v>
      </c>
      <c r="D7" s="10" t="s">
        <v>49</v>
      </c>
      <c r="E7" s="10" t="s">
        <v>48</v>
      </c>
      <c r="F7" s="10" t="s">
        <v>47</v>
      </c>
      <c r="G7" s="10" t="s">
        <v>46</v>
      </c>
      <c r="H7" s="10" t="s">
        <v>56</v>
      </c>
      <c r="I7" s="10" t="s">
        <v>57</v>
      </c>
      <c r="J7" s="19" t="s">
        <v>62</v>
      </c>
      <c r="K7" s="20" t="s">
        <v>58</v>
      </c>
      <c r="L7" s="2"/>
      <c r="M7" s="34"/>
      <c r="N7" s="34"/>
      <c r="O7" s="34"/>
      <c r="P7" s="34"/>
      <c r="Q7" s="34"/>
      <c r="R7" s="34"/>
      <c r="S7" s="34"/>
      <c r="T7" s="32"/>
      <c r="U7" s="32"/>
      <c r="V7" s="33"/>
    </row>
    <row r="8" spans="1:22" x14ac:dyDescent="0.2">
      <c r="A8" s="50">
        <v>1</v>
      </c>
      <c r="B8" s="51"/>
      <c r="C8" s="12">
        <v>2</v>
      </c>
      <c r="D8" s="12"/>
      <c r="E8" s="12"/>
      <c r="F8" s="12"/>
      <c r="G8" s="12"/>
      <c r="H8" s="12">
        <v>3</v>
      </c>
      <c r="I8" s="12">
        <v>4</v>
      </c>
      <c r="J8" s="12">
        <v>5</v>
      </c>
      <c r="K8" s="31">
        <v>6</v>
      </c>
      <c r="L8" s="2"/>
      <c r="M8" s="35"/>
      <c r="N8" s="35">
        <v>164381946.38</v>
      </c>
      <c r="O8" s="35">
        <v>164381946.38</v>
      </c>
      <c r="P8" s="35">
        <v>164381946.38</v>
      </c>
      <c r="Q8" s="34"/>
      <c r="R8" s="34"/>
      <c r="S8" s="34"/>
      <c r="T8" s="32"/>
      <c r="U8" s="32"/>
      <c r="V8" s="33"/>
    </row>
    <row r="9" spans="1:22" x14ac:dyDescent="0.2">
      <c r="A9" s="45" t="s">
        <v>45</v>
      </c>
      <c r="B9" s="45"/>
      <c r="C9" s="13">
        <v>100</v>
      </c>
      <c r="D9" s="46"/>
      <c r="E9" s="46"/>
      <c r="F9" s="46"/>
      <c r="G9" s="46"/>
      <c r="H9" s="39">
        <v>169616669.25999999</v>
      </c>
      <c r="I9" s="39">
        <f>I10+I11+I12+I13+I14+I15+I16</f>
        <v>164381946.38</v>
      </c>
      <c r="J9" s="15">
        <f>J10+J11+J12+J13+J14+J15+J16</f>
        <v>-5234722.8799999952</v>
      </c>
      <c r="K9" s="24">
        <f>I9/H9*100</f>
        <v>96.913792198114763</v>
      </c>
      <c r="L9" s="2"/>
      <c r="M9" s="34"/>
      <c r="N9" s="34"/>
      <c r="O9" s="34"/>
      <c r="P9" s="34"/>
      <c r="Q9" s="34"/>
      <c r="R9" s="34"/>
      <c r="S9" s="34"/>
      <c r="T9" s="32"/>
      <c r="U9" s="32"/>
      <c r="V9" s="33"/>
    </row>
    <row r="10" spans="1:22" ht="28.5" customHeight="1" x14ac:dyDescent="0.2">
      <c r="A10" s="43" t="s">
        <v>44</v>
      </c>
      <c r="B10" s="43"/>
      <c r="C10" s="14">
        <v>102</v>
      </c>
      <c r="D10" s="44"/>
      <c r="E10" s="44"/>
      <c r="F10" s="44"/>
      <c r="G10" s="44"/>
      <c r="H10" s="38">
        <v>3769459.28</v>
      </c>
      <c r="I10" s="26">
        <v>3466698.62</v>
      </c>
      <c r="J10" s="37">
        <f>I10-H10</f>
        <v>-302760.65999999968</v>
      </c>
      <c r="K10" s="23">
        <f t="shared" ref="K10:K55" si="0">I10/H10*100</f>
        <v>91.968061265275168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2" ht="39.75" customHeight="1" x14ac:dyDescent="0.2">
      <c r="A11" s="43" t="s">
        <v>43</v>
      </c>
      <c r="B11" s="43"/>
      <c r="C11" s="14">
        <v>103</v>
      </c>
      <c r="D11" s="44"/>
      <c r="E11" s="44"/>
      <c r="F11" s="44"/>
      <c r="G11" s="44"/>
      <c r="H11" s="38">
        <v>6712223.7699999996</v>
      </c>
      <c r="I11" s="26">
        <v>6262522.4299999997</v>
      </c>
      <c r="J11" s="37">
        <f t="shared" ref="J11:J42" si="1">I11-H11</f>
        <v>-449701.33999999985</v>
      </c>
      <c r="K11" s="23">
        <f t="shared" si="0"/>
        <v>93.300262991679134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2" ht="39.75" customHeight="1" x14ac:dyDescent="0.2">
      <c r="A12" s="43" t="s">
        <v>42</v>
      </c>
      <c r="B12" s="43"/>
      <c r="C12" s="14">
        <v>104</v>
      </c>
      <c r="D12" s="44"/>
      <c r="E12" s="44"/>
      <c r="F12" s="44"/>
      <c r="G12" s="44"/>
      <c r="H12" s="38">
        <v>45119270.409999996</v>
      </c>
      <c r="I12" s="26">
        <v>44219289.399999999</v>
      </c>
      <c r="J12" s="37">
        <f t="shared" si="1"/>
        <v>-899981.00999999791</v>
      </c>
      <c r="K12" s="23">
        <f t="shared" si="0"/>
        <v>98.005328982889466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2" ht="27" customHeight="1" x14ac:dyDescent="0.2">
      <c r="A13" s="43" t="s">
        <v>41</v>
      </c>
      <c r="B13" s="43"/>
      <c r="C13" s="14">
        <v>106</v>
      </c>
      <c r="D13" s="44"/>
      <c r="E13" s="44"/>
      <c r="F13" s="44"/>
      <c r="G13" s="44"/>
      <c r="H13" s="38">
        <v>47407377.409999996</v>
      </c>
      <c r="I13" s="26">
        <v>47387442.369999997</v>
      </c>
      <c r="J13" s="37">
        <f t="shared" si="1"/>
        <v>-19935.039999999106</v>
      </c>
      <c r="K13" s="23">
        <f t="shared" si="0"/>
        <v>99.957949498392225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2" ht="13.5" customHeight="1" x14ac:dyDescent="0.2">
      <c r="A14" s="43" t="s">
        <v>40</v>
      </c>
      <c r="B14" s="43"/>
      <c r="C14" s="14">
        <v>107</v>
      </c>
      <c r="D14" s="44"/>
      <c r="E14" s="44"/>
      <c r="F14" s="44"/>
      <c r="G14" s="44"/>
      <c r="H14" s="38">
        <v>914164.38</v>
      </c>
      <c r="I14" s="26">
        <v>914164.38</v>
      </c>
      <c r="J14" s="37">
        <f t="shared" si="1"/>
        <v>0</v>
      </c>
      <c r="K14" s="23">
        <f t="shared" si="0"/>
        <v>100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2" ht="13.5" customHeight="1" x14ac:dyDescent="0.2">
      <c r="A15" s="43" t="s">
        <v>39</v>
      </c>
      <c r="B15" s="43"/>
      <c r="C15" s="14">
        <v>111</v>
      </c>
      <c r="D15" s="44"/>
      <c r="E15" s="44"/>
      <c r="F15" s="44"/>
      <c r="G15" s="44"/>
      <c r="H15" s="38">
        <v>970500</v>
      </c>
      <c r="I15" s="26">
        <v>0</v>
      </c>
      <c r="J15" s="37">
        <f t="shared" si="1"/>
        <v>-970500</v>
      </c>
      <c r="K15" s="23">
        <f t="shared" si="0"/>
        <v>0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2" ht="13.5" customHeight="1" x14ac:dyDescent="0.2">
      <c r="A16" s="43" t="s">
        <v>38</v>
      </c>
      <c r="B16" s="43"/>
      <c r="C16" s="14">
        <v>113</v>
      </c>
      <c r="D16" s="44"/>
      <c r="E16" s="44"/>
      <c r="F16" s="44"/>
      <c r="G16" s="44"/>
      <c r="H16" s="38">
        <v>64723674.009999998</v>
      </c>
      <c r="I16" s="26">
        <v>62131829.18</v>
      </c>
      <c r="J16" s="37">
        <f t="shared" si="1"/>
        <v>-2591844.8299999982</v>
      </c>
      <c r="K16" s="23">
        <f t="shared" si="0"/>
        <v>95.995522705340321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5.75" customHeight="1" x14ac:dyDescent="0.2">
      <c r="A17" s="45" t="s">
        <v>37</v>
      </c>
      <c r="B17" s="45"/>
      <c r="C17" s="13">
        <v>300</v>
      </c>
      <c r="D17" s="46"/>
      <c r="E17" s="46"/>
      <c r="F17" s="46"/>
      <c r="G17" s="46"/>
      <c r="H17" s="39">
        <v>18264654.02</v>
      </c>
      <c r="I17" s="39">
        <f>I18+I19</f>
        <v>17978249.050000001</v>
      </c>
      <c r="J17" s="15">
        <f>J18+J19</f>
        <v>-286404.96999999881</v>
      </c>
      <c r="K17" s="24">
        <f t="shared" si="0"/>
        <v>98.43191680671103</v>
      </c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27" customHeight="1" x14ac:dyDescent="0.2">
      <c r="A18" s="43" t="s">
        <v>36</v>
      </c>
      <c r="B18" s="43"/>
      <c r="C18" s="14">
        <v>309</v>
      </c>
      <c r="D18" s="44"/>
      <c r="E18" s="44"/>
      <c r="F18" s="44"/>
      <c r="G18" s="44"/>
      <c r="H18" s="38">
        <v>17255583.07</v>
      </c>
      <c r="I18" s="26">
        <v>16969178.100000001</v>
      </c>
      <c r="J18" s="37">
        <f t="shared" si="1"/>
        <v>-286404.96999999881</v>
      </c>
      <c r="K18" s="23">
        <f t="shared" si="0"/>
        <v>98.340218531949048</v>
      </c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27" customHeight="1" x14ac:dyDescent="0.2">
      <c r="A19" s="43" t="s">
        <v>35</v>
      </c>
      <c r="B19" s="43"/>
      <c r="C19" s="14">
        <v>314</v>
      </c>
      <c r="D19" s="44"/>
      <c r="E19" s="44"/>
      <c r="F19" s="44"/>
      <c r="G19" s="44"/>
      <c r="H19" s="38">
        <v>1009070.95</v>
      </c>
      <c r="I19" s="26">
        <v>1009070.95</v>
      </c>
      <c r="J19" s="37">
        <f t="shared" si="1"/>
        <v>0</v>
      </c>
      <c r="K19" s="23">
        <f t="shared" si="0"/>
        <v>100</v>
      </c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x14ac:dyDescent="0.2">
      <c r="A20" s="45" t="s">
        <v>34</v>
      </c>
      <c r="B20" s="45"/>
      <c r="C20" s="13">
        <v>400</v>
      </c>
      <c r="D20" s="46"/>
      <c r="E20" s="46"/>
      <c r="F20" s="46"/>
      <c r="G20" s="46"/>
      <c r="H20" s="39">
        <v>155003528.47</v>
      </c>
      <c r="I20" s="39">
        <f>I21+I22+I23+I24+I25</f>
        <v>141823873.66999999</v>
      </c>
      <c r="J20" s="15">
        <f>J21+J22+J23+J24+J25</f>
        <v>-13179654.800000012</v>
      </c>
      <c r="K20" s="24">
        <f t="shared" si="0"/>
        <v>91.497190463924909</v>
      </c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x14ac:dyDescent="0.2">
      <c r="A21" s="43" t="s">
        <v>33</v>
      </c>
      <c r="B21" s="43"/>
      <c r="C21" s="14">
        <v>401</v>
      </c>
      <c r="D21" s="44"/>
      <c r="E21" s="44"/>
      <c r="F21" s="44"/>
      <c r="G21" s="44"/>
      <c r="H21" s="38">
        <v>127300</v>
      </c>
      <c r="I21" s="26">
        <v>127300</v>
      </c>
      <c r="J21" s="37">
        <f t="shared" si="1"/>
        <v>0</v>
      </c>
      <c r="K21" s="23">
        <f t="shared" si="0"/>
        <v>100</v>
      </c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x14ac:dyDescent="0.2">
      <c r="A22" s="43" t="s">
        <v>32</v>
      </c>
      <c r="B22" s="43"/>
      <c r="C22" s="14">
        <v>407</v>
      </c>
      <c r="D22" s="44"/>
      <c r="E22" s="44"/>
      <c r="F22" s="44"/>
      <c r="G22" s="44"/>
      <c r="H22" s="38">
        <v>1200000</v>
      </c>
      <c r="I22" s="26">
        <v>1200000</v>
      </c>
      <c r="J22" s="37">
        <f t="shared" si="1"/>
        <v>0</v>
      </c>
      <c r="K22" s="23">
        <f t="shared" si="0"/>
        <v>100</v>
      </c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x14ac:dyDescent="0.2">
      <c r="A23" s="43" t="s">
        <v>31</v>
      </c>
      <c r="B23" s="43"/>
      <c r="C23" s="14">
        <v>408</v>
      </c>
      <c r="D23" s="44"/>
      <c r="E23" s="44"/>
      <c r="F23" s="44"/>
      <c r="G23" s="44"/>
      <c r="H23" s="38">
        <v>6183049.8499999996</v>
      </c>
      <c r="I23" s="26">
        <v>5902404.8499999996</v>
      </c>
      <c r="J23" s="37">
        <f t="shared" si="1"/>
        <v>-280645</v>
      </c>
      <c r="K23" s="23">
        <f t="shared" si="0"/>
        <v>95.461058752421351</v>
      </c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">
      <c r="A24" s="43" t="s">
        <v>30</v>
      </c>
      <c r="B24" s="43"/>
      <c r="C24" s="14">
        <v>409</v>
      </c>
      <c r="D24" s="44"/>
      <c r="E24" s="44"/>
      <c r="F24" s="44"/>
      <c r="G24" s="44"/>
      <c r="H24" s="38">
        <v>142773830.11000001</v>
      </c>
      <c r="I24" s="26">
        <v>129874820.31</v>
      </c>
      <c r="J24" s="37">
        <f t="shared" si="1"/>
        <v>-12899009.800000012</v>
      </c>
      <c r="K24" s="23">
        <f t="shared" si="0"/>
        <v>90.965424272738233</v>
      </c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x14ac:dyDescent="0.2">
      <c r="A25" s="43" t="s">
        <v>29</v>
      </c>
      <c r="B25" s="43"/>
      <c r="C25" s="14">
        <v>412</v>
      </c>
      <c r="D25" s="44"/>
      <c r="E25" s="44"/>
      <c r="F25" s="44"/>
      <c r="G25" s="44"/>
      <c r="H25" s="38">
        <v>4719348.51</v>
      </c>
      <c r="I25" s="26">
        <v>4719348.51</v>
      </c>
      <c r="J25" s="37">
        <f t="shared" si="1"/>
        <v>0</v>
      </c>
      <c r="K25" s="23">
        <f t="shared" si="0"/>
        <v>100</v>
      </c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x14ac:dyDescent="0.2">
      <c r="A26" s="45" t="s">
        <v>28</v>
      </c>
      <c r="B26" s="45"/>
      <c r="C26" s="13">
        <v>500</v>
      </c>
      <c r="D26" s="46"/>
      <c r="E26" s="46"/>
      <c r="F26" s="46"/>
      <c r="G26" s="46"/>
      <c r="H26" s="39">
        <v>146882357.25</v>
      </c>
      <c r="I26" s="39">
        <f>I27+I28+I29+I30</f>
        <v>134374330.81</v>
      </c>
      <c r="J26" s="15">
        <f>J27+J28+J29+J30</f>
        <v>-12508026.439999992</v>
      </c>
      <c r="K26" s="24">
        <f t="shared" si="0"/>
        <v>91.484323458459471</v>
      </c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x14ac:dyDescent="0.2">
      <c r="A27" s="43" t="s">
        <v>27</v>
      </c>
      <c r="B27" s="43"/>
      <c r="C27" s="14">
        <v>501</v>
      </c>
      <c r="D27" s="44"/>
      <c r="E27" s="44"/>
      <c r="F27" s="44"/>
      <c r="G27" s="44"/>
      <c r="H27" s="38">
        <v>7907149.0599999996</v>
      </c>
      <c r="I27" s="26">
        <v>6265097.5999999996</v>
      </c>
      <c r="J27" s="37">
        <f t="shared" si="1"/>
        <v>-1642051.46</v>
      </c>
      <c r="K27" s="23">
        <f t="shared" si="0"/>
        <v>79.233331159688547</v>
      </c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">
      <c r="A28" s="43" t="s">
        <v>26</v>
      </c>
      <c r="B28" s="43"/>
      <c r="C28" s="14">
        <v>502</v>
      </c>
      <c r="D28" s="44"/>
      <c r="E28" s="44"/>
      <c r="F28" s="44"/>
      <c r="G28" s="44"/>
      <c r="H28" s="38">
        <v>1776564.61</v>
      </c>
      <c r="I28" s="26">
        <v>1613245.06</v>
      </c>
      <c r="J28" s="37">
        <f t="shared" si="1"/>
        <v>-163319.55000000005</v>
      </c>
      <c r="K28" s="23">
        <f t="shared" si="0"/>
        <v>90.807001947427054</v>
      </c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">
      <c r="A29" s="43" t="s">
        <v>25</v>
      </c>
      <c r="B29" s="43"/>
      <c r="C29" s="14">
        <v>503</v>
      </c>
      <c r="D29" s="44"/>
      <c r="E29" s="44"/>
      <c r="F29" s="44"/>
      <c r="G29" s="44"/>
      <c r="H29" s="38">
        <v>90631191.109999999</v>
      </c>
      <c r="I29" s="26">
        <v>87904891.120000005</v>
      </c>
      <c r="J29" s="37">
        <f t="shared" si="1"/>
        <v>-2726299.9899999946</v>
      </c>
      <c r="K29" s="23">
        <f t="shared" si="0"/>
        <v>96.991874478742034</v>
      </c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4.25" customHeight="1" x14ac:dyDescent="0.2">
      <c r="A30" s="43" t="s">
        <v>24</v>
      </c>
      <c r="B30" s="43"/>
      <c r="C30" s="14">
        <v>505</v>
      </c>
      <c r="D30" s="44"/>
      <c r="E30" s="44"/>
      <c r="F30" s="44"/>
      <c r="G30" s="44"/>
      <c r="H30" s="38">
        <v>46567452.469999999</v>
      </c>
      <c r="I30" s="26">
        <v>38591097.030000001</v>
      </c>
      <c r="J30" s="37">
        <f t="shared" si="1"/>
        <v>-7976355.4399999976</v>
      </c>
      <c r="K30" s="23">
        <f t="shared" si="0"/>
        <v>82.871394038274744</v>
      </c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2">
      <c r="A31" s="45" t="s">
        <v>23</v>
      </c>
      <c r="B31" s="45"/>
      <c r="C31" s="13">
        <v>600</v>
      </c>
      <c r="D31" s="46"/>
      <c r="E31" s="46"/>
      <c r="F31" s="46"/>
      <c r="G31" s="46"/>
      <c r="H31" s="39">
        <v>5187085.37</v>
      </c>
      <c r="I31" s="39">
        <f>I32</f>
        <v>4604411.17</v>
      </c>
      <c r="J31" s="15">
        <f>J32</f>
        <v>-582674.20000000019</v>
      </c>
      <c r="K31" s="24">
        <f t="shared" si="0"/>
        <v>88.76682841254258</v>
      </c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2.75" customHeight="1" x14ac:dyDescent="0.2">
      <c r="A32" s="43" t="s">
        <v>22</v>
      </c>
      <c r="B32" s="43"/>
      <c r="C32" s="14">
        <v>605</v>
      </c>
      <c r="D32" s="44"/>
      <c r="E32" s="44"/>
      <c r="F32" s="44"/>
      <c r="G32" s="44"/>
      <c r="H32" s="38">
        <v>5187085.37</v>
      </c>
      <c r="I32" s="26">
        <v>4604411.17</v>
      </c>
      <c r="J32" s="37">
        <f t="shared" si="1"/>
        <v>-582674.20000000019</v>
      </c>
      <c r="K32" s="23">
        <f t="shared" si="0"/>
        <v>88.76682841254258</v>
      </c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x14ac:dyDescent="0.2">
      <c r="A33" s="45" t="s">
        <v>21</v>
      </c>
      <c r="B33" s="45"/>
      <c r="C33" s="13">
        <v>700</v>
      </c>
      <c r="D33" s="46"/>
      <c r="E33" s="46"/>
      <c r="F33" s="46"/>
      <c r="G33" s="46"/>
      <c r="H33" s="39">
        <v>1369725851.8299999</v>
      </c>
      <c r="I33" s="39">
        <f>I34+I35+I36+I37+I38+I39</f>
        <v>1362812505.6099999</v>
      </c>
      <c r="J33" s="15">
        <f>J34+J35+J36+J37+J38+J39</f>
        <v>-6913346.2199999653</v>
      </c>
      <c r="K33" s="24">
        <f t="shared" si="0"/>
        <v>99.495275188771274</v>
      </c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x14ac:dyDescent="0.2">
      <c r="A34" s="43" t="s">
        <v>20</v>
      </c>
      <c r="B34" s="43"/>
      <c r="C34" s="14">
        <v>701</v>
      </c>
      <c r="D34" s="44"/>
      <c r="E34" s="44"/>
      <c r="F34" s="44"/>
      <c r="G34" s="44"/>
      <c r="H34" s="38">
        <v>546673461.51999998</v>
      </c>
      <c r="I34" s="26">
        <v>545758724.49000001</v>
      </c>
      <c r="J34" s="37">
        <f t="shared" si="1"/>
        <v>-914737.02999997139</v>
      </c>
      <c r="K34" s="23">
        <f t="shared" si="0"/>
        <v>99.83267213530786</v>
      </c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2">
      <c r="A35" s="43" t="s">
        <v>19</v>
      </c>
      <c r="B35" s="43"/>
      <c r="C35" s="14">
        <v>702</v>
      </c>
      <c r="D35" s="44"/>
      <c r="E35" s="44"/>
      <c r="F35" s="44"/>
      <c r="G35" s="44"/>
      <c r="H35" s="38">
        <v>602688615.62</v>
      </c>
      <c r="I35" s="26">
        <v>600892188.75</v>
      </c>
      <c r="J35" s="37">
        <f t="shared" si="1"/>
        <v>-1796426.8700000048</v>
      </c>
      <c r="K35" s="23">
        <f t="shared" si="0"/>
        <v>99.701931175827511</v>
      </c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2">
      <c r="A36" s="43" t="s">
        <v>18</v>
      </c>
      <c r="B36" s="43"/>
      <c r="C36" s="14">
        <v>703</v>
      </c>
      <c r="D36" s="44"/>
      <c r="E36" s="44"/>
      <c r="F36" s="44"/>
      <c r="G36" s="44"/>
      <c r="H36" s="38">
        <v>133149075.70999999</v>
      </c>
      <c r="I36" s="26">
        <v>131327542.2</v>
      </c>
      <c r="J36" s="37">
        <f t="shared" si="1"/>
        <v>-1821533.5099999905</v>
      </c>
      <c r="K36" s="23">
        <f t="shared" si="0"/>
        <v>98.631959328078764</v>
      </c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25.5" customHeight="1" x14ac:dyDescent="0.2">
      <c r="A37" s="43" t="s">
        <v>17</v>
      </c>
      <c r="B37" s="43"/>
      <c r="C37" s="14">
        <v>705</v>
      </c>
      <c r="D37" s="44"/>
      <c r="E37" s="44"/>
      <c r="F37" s="44"/>
      <c r="G37" s="44"/>
      <c r="H37" s="38">
        <v>534176.19999999995</v>
      </c>
      <c r="I37" s="26">
        <v>518321.7</v>
      </c>
      <c r="J37" s="37">
        <f t="shared" si="1"/>
        <v>-15854.499999999942</v>
      </c>
      <c r="K37" s="23">
        <f t="shared" si="0"/>
        <v>97.031971847491533</v>
      </c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2">
      <c r="A38" s="43" t="s">
        <v>16</v>
      </c>
      <c r="B38" s="43"/>
      <c r="C38" s="14">
        <v>707</v>
      </c>
      <c r="D38" s="44"/>
      <c r="E38" s="44"/>
      <c r="F38" s="44"/>
      <c r="G38" s="44"/>
      <c r="H38" s="38">
        <v>12000373.73</v>
      </c>
      <c r="I38" s="26">
        <v>11885703.609999999</v>
      </c>
      <c r="J38" s="37">
        <f t="shared" si="1"/>
        <v>-114670.12000000104</v>
      </c>
      <c r="K38" s="23">
        <f t="shared" si="0"/>
        <v>99.044445426617557</v>
      </c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">
      <c r="A39" s="43" t="s">
        <v>15</v>
      </c>
      <c r="B39" s="43"/>
      <c r="C39" s="14">
        <v>709</v>
      </c>
      <c r="D39" s="44"/>
      <c r="E39" s="44"/>
      <c r="F39" s="44"/>
      <c r="G39" s="44"/>
      <c r="H39" s="38">
        <v>74680149.049999997</v>
      </c>
      <c r="I39" s="26">
        <v>72430024.859999999</v>
      </c>
      <c r="J39" s="37">
        <f t="shared" si="1"/>
        <v>-2250124.1899999976</v>
      </c>
      <c r="K39" s="23">
        <f t="shared" si="0"/>
        <v>96.986984869977306</v>
      </c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">
      <c r="A40" s="45" t="s">
        <v>14</v>
      </c>
      <c r="B40" s="45"/>
      <c r="C40" s="13">
        <v>800</v>
      </c>
      <c r="D40" s="46"/>
      <c r="E40" s="46"/>
      <c r="F40" s="46"/>
      <c r="G40" s="46"/>
      <c r="H40" s="39">
        <v>135884417.13</v>
      </c>
      <c r="I40" s="39">
        <f>I41+I42</f>
        <v>133676440.31</v>
      </c>
      <c r="J40" s="15">
        <f>J41+J42</f>
        <v>-2207976.8199999891</v>
      </c>
      <c r="K40" s="24">
        <f t="shared" si="0"/>
        <v>98.375106677693864</v>
      </c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">
      <c r="A41" s="43" t="s">
        <v>13</v>
      </c>
      <c r="B41" s="43"/>
      <c r="C41" s="14">
        <v>801</v>
      </c>
      <c r="D41" s="44"/>
      <c r="E41" s="44"/>
      <c r="F41" s="44"/>
      <c r="G41" s="44"/>
      <c r="H41" s="38">
        <v>106004731.56999999</v>
      </c>
      <c r="I41" s="26">
        <v>104048676.23</v>
      </c>
      <c r="J41" s="37">
        <f t="shared" si="1"/>
        <v>-1956055.3399999887</v>
      </c>
      <c r="K41" s="23">
        <f t="shared" si="0"/>
        <v>98.154747140972376</v>
      </c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2" customHeight="1" x14ac:dyDescent="0.2">
      <c r="A42" s="43" t="s">
        <v>12</v>
      </c>
      <c r="B42" s="43"/>
      <c r="C42" s="14">
        <v>804</v>
      </c>
      <c r="D42" s="44"/>
      <c r="E42" s="44"/>
      <c r="F42" s="44"/>
      <c r="G42" s="44"/>
      <c r="H42" s="38">
        <v>29879685.559999999</v>
      </c>
      <c r="I42" s="26">
        <v>29627764.079999998</v>
      </c>
      <c r="J42" s="37">
        <f t="shared" si="1"/>
        <v>-251921.48000000045</v>
      </c>
      <c r="K42" s="23">
        <f t="shared" si="0"/>
        <v>99.156880417987907</v>
      </c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">
      <c r="A43" s="45" t="s">
        <v>11</v>
      </c>
      <c r="B43" s="45"/>
      <c r="C43" s="13">
        <v>900</v>
      </c>
      <c r="D43" s="46"/>
      <c r="E43" s="46"/>
      <c r="F43" s="46"/>
      <c r="G43" s="46"/>
      <c r="H43" s="39">
        <v>2240000</v>
      </c>
      <c r="I43" s="39">
        <f>I44</f>
        <v>2236550</v>
      </c>
      <c r="J43" s="15">
        <f>J44</f>
        <v>-3450</v>
      </c>
      <c r="K43" s="24">
        <f t="shared" si="0"/>
        <v>99.845982142857153</v>
      </c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43" t="s">
        <v>10</v>
      </c>
      <c r="B44" s="43"/>
      <c r="C44" s="14">
        <v>909</v>
      </c>
      <c r="D44" s="44"/>
      <c r="E44" s="44"/>
      <c r="F44" s="44"/>
      <c r="G44" s="44"/>
      <c r="H44" s="38">
        <v>2240000</v>
      </c>
      <c r="I44" s="26">
        <v>2236550</v>
      </c>
      <c r="J44" s="37">
        <f>I44-H44</f>
        <v>-3450</v>
      </c>
      <c r="K44" s="23">
        <f t="shared" si="0"/>
        <v>99.845982142857153</v>
      </c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45" t="s">
        <v>9</v>
      </c>
      <c r="B45" s="45"/>
      <c r="C45" s="13">
        <v>1000</v>
      </c>
      <c r="D45" s="46"/>
      <c r="E45" s="46"/>
      <c r="F45" s="46"/>
      <c r="G45" s="46"/>
      <c r="H45" s="39">
        <v>102221670.20999999</v>
      </c>
      <c r="I45" s="39">
        <f>I46+I47+I48+I49</f>
        <v>95332136.600000009</v>
      </c>
      <c r="J45" s="15">
        <f>J46+J47+J48+J49</f>
        <v>-6889533.6099999901</v>
      </c>
      <c r="K45" s="24">
        <f t="shared" si="0"/>
        <v>93.26020246407009</v>
      </c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x14ac:dyDescent="0.2">
      <c r="A46" s="43" t="s">
        <v>8</v>
      </c>
      <c r="B46" s="43"/>
      <c r="C46" s="14">
        <v>1001</v>
      </c>
      <c r="D46" s="44"/>
      <c r="E46" s="44"/>
      <c r="F46" s="44"/>
      <c r="G46" s="44"/>
      <c r="H46" s="38">
        <v>11041107.41</v>
      </c>
      <c r="I46" s="26">
        <v>11041107.41</v>
      </c>
      <c r="J46" s="37">
        <f t="shared" ref="J46:J54" si="2">I46-H46</f>
        <v>0</v>
      </c>
      <c r="K46" s="23">
        <f t="shared" si="0"/>
        <v>100</v>
      </c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">
      <c r="A47" s="43" t="s">
        <v>7</v>
      </c>
      <c r="B47" s="43"/>
      <c r="C47" s="14">
        <v>1003</v>
      </c>
      <c r="D47" s="44"/>
      <c r="E47" s="44"/>
      <c r="F47" s="44"/>
      <c r="G47" s="44"/>
      <c r="H47" s="38">
        <v>75098112.799999997</v>
      </c>
      <c r="I47" s="26">
        <v>70974137.680000007</v>
      </c>
      <c r="J47" s="37">
        <f t="shared" si="2"/>
        <v>-4123975.1199999899</v>
      </c>
      <c r="K47" s="23">
        <f t="shared" si="0"/>
        <v>94.508550260133845</v>
      </c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">
      <c r="A48" s="43" t="s">
        <v>6</v>
      </c>
      <c r="B48" s="43"/>
      <c r="C48" s="14">
        <v>1004</v>
      </c>
      <c r="D48" s="44"/>
      <c r="E48" s="44"/>
      <c r="F48" s="44"/>
      <c r="G48" s="44"/>
      <c r="H48" s="38">
        <v>8986600</v>
      </c>
      <c r="I48" s="26">
        <v>6253000</v>
      </c>
      <c r="J48" s="37">
        <f t="shared" si="2"/>
        <v>-2733600</v>
      </c>
      <c r="K48" s="23">
        <f t="shared" si="0"/>
        <v>69.581376716444481</v>
      </c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">
      <c r="A49" s="43" t="s">
        <v>5</v>
      </c>
      <c r="B49" s="43"/>
      <c r="C49" s="14">
        <v>1006</v>
      </c>
      <c r="D49" s="44"/>
      <c r="E49" s="44"/>
      <c r="F49" s="44"/>
      <c r="G49" s="44"/>
      <c r="H49" s="38">
        <v>7095850</v>
      </c>
      <c r="I49" s="26">
        <v>7063891.5099999998</v>
      </c>
      <c r="J49" s="37">
        <f t="shared" si="2"/>
        <v>-31958.490000000224</v>
      </c>
      <c r="K49" s="23">
        <f t="shared" si="0"/>
        <v>99.549617170599717</v>
      </c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">
      <c r="A50" s="45" t="s">
        <v>4</v>
      </c>
      <c r="B50" s="45"/>
      <c r="C50" s="13">
        <v>1100</v>
      </c>
      <c r="D50" s="46"/>
      <c r="E50" s="46"/>
      <c r="F50" s="46"/>
      <c r="G50" s="46"/>
      <c r="H50" s="39">
        <v>43019072.869999997</v>
      </c>
      <c r="I50" s="39">
        <f>I51+I52</f>
        <v>42716819.789999999</v>
      </c>
      <c r="J50" s="15">
        <f>J51+J52</f>
        <v>-302253.08000000007</v>
      </c>
      <c r="K50" s="24">
        <f t="shared" si="0"/>
        <v>99.297397503397207</v>
      </c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">
      <c r="A51" s="43" t="s">
        <v>3</v>
      </c>
      <c r="B51" s="43"/>
      <c r="C51" s="14">
        <v>1102</v>
      </c>
      <c r="D51" s="44"/>
      <c r="E51" s="44"/>
      <c r="F51" s="44"/>
      <c r="G51" s="44"/>
      <c r="H51" s="38">
        <v>33283435.140000001</v>
      </c>
      <c r="I51" s="26">
        <v>33089166.370000001</v>
      </c>
      <c r="J51" s="37">
        <f t="shared" si="2"/>
        <v>-194268.76999999955</v>
      </c>
      <c r="K51" s="23">
        <f t="shared" si="0"/>
        <v>99.41631995260451</v>
      </c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">
      <c r="A52" s="43" t="s">
        <v>2</v>
      </c>
      <c r="B52" s="43"/>
      <c r="C52" s="14">
        <v>1105</v>
      </c>
      <c r="D52" s="44"/>
      <c r="E52" s="44"/>
      <c r="F52" s="44"/>
      <c r="G52" s="44"/>
      <c r="H52" s="38">
        <v>9735637.7300000004</v>
      </c>
      <c r="I52" s="26">
        <v>9627653.4199999999</v>
      </c>
      <c r="J52" s="37">
        <f t="shared" si="2"/>
        <v>-107984.31000000052</v>
      </c>
      <c r="K52" s="23">
        <f t="shared" si="0"/>
        <v>98.890834755824457</v>
      </c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" customHeight="1" x14ac:dyDescent="0.2">
      <c r="A53" s="45" t="s">
        <v>1</v>
      </c>
      <c r="B53" s="45"/>
      <c r="C53" s="13">
        <v>1300</v>
      </c>
      <c r="D53" s="46"/>
      <c r="E53" s="46"/>
      <c r="F53" s="46"/>
      <c r="G53" s="46"/>
      <c r="H53" s="39">
        <v>21693744.239999998</v>
      </c>
      <c r="I53" s="39">
        <f>I54</f>
        <v>21693672.879999999</v>
      </c>
      <c r="J53" s="15">
        <f>J54</f>
        <v>-71.359999999403954</v>
      </c>
      <c r="K53" s="24">
        <f t="shared" si="0"/>
        <v>99.999671057244839</v>
      </c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customHeight="1" x14ac:dyDescent="0.2">
      <c r="A54" s="43" t="s">
        <v>0</v>
      </c>
      <c r="B54" s="43"/>
      <c r="C54" s="14">
        <v>1301</v>
      </c>
      <c r="D54" s="44"/>
      <c r="E54" s="44"/>
      <c r="F54" s="44"/>
      <c r="G54" s="44"/>
      <c r="H54" s="38">
        <v>21693744.239999998</v>
      </c>
      <c r="I54" s="26">
        <v>21693672.879999999</v>
      </c>
      <c r="J54" s="37">
        <f t="shared" si="2"/>
        <v>-71.359999999403954</v>
      </c>
      <c r="K54" s="23">
        <f t="shared" si="0"/>
        <v>99.999671057244839</v>
      </c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3.5" customHeight="1" x14ac:dyDescent="0.2">
      <c r="A55" s="52" t="s">
        <v>55</v>
      </c>
      <c r="B55" s="53"/>
      <c r="C55" s="54"/>
      <c r="D55" s="11">
        <v>0</v>
      </c>
      <c r="E55" s="11">
        <v>0</v>
      </c>
      <c r="F55" s="11">
        <v>0</v>
      </c>
      <c r="G55" s="11">
        <v>0</v>
      </c>
      <c r="H55" s="15">
        <v>2169739050.6500001</v>
      </c>
      <c r="I55" s="15">
        <f>I53+I50+I45+I43+I40+I33+I31+I26+I20+I17+I9</f>
        <v>2121630936.27</v>
      </c>
      <c r="J55" s="15">
        <f>J53+J50+J45+J43+J40+J33+J31+J26+J20+J17+J9</f>
        <v>-48108114.379999943</v>
      </c>
      <c r="K55" s="24">
        <f t="shared" si="0"/>
        <v>97.782769574728903</v>
      </c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">
      <c r="A56" s="9"/>
      <c r="B56" s="3"/>
      <c r="C56" s="9"/>
      <c r="D56" s="9"/>
      <c r="E56" s="9"/>
      <c r="F56" s="9"/>
      <c r="G56" s="9"/>
      <c r="H56" s="3"/>
      <c r="I56" s="3"/>
      <c r="J56" s="3"/>
      <c r="K56" s="21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1.2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21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idden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21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8.75" x14ac:dyDescent="0.3">
      <c r="A59" s="3"/>
      <c r="B59" s="17" t="s">
        <v>53</v>
      </c>
      <c r="C59" s="18"/>
      <c r="D59" s="18"/>
      <c r="E59" s="18"/>
      <c r="F59" s="18"/>
      <c r="G59" s="18"/>
      <c r="H59" s="18"/>
      <c r="J59" s="47" t="s">
        <v>54</v>
      </c>
      <c r="K59" s="47"/>
      <c r="L59" s="2"/>
      <c r="M59" s="2"/>
      <c r="N59" s="2"/>
      <c r="O59" s="2"/>
      <c r="P59" s="2"/>
      <c r="Q59" s="2"/>
      <c r="R59" s="2"/>
      <c r="S59" s="2"/>
      <c r="T59" s="2"/>
      <c r="U59" s="2"/>
    </row>
  </sheetData>
  <mergeCells count="99">
    <mergeCell ref="A7:B7"/>
    <mergeCell ref="A8:B8"/>
    <mergeCell ref="A55:C55"/>
    <mergeCell ref="A9:B9"/>
    <mergeCell ref="D9:G9"/>
    <mergeCell ref="A17:B17"/>
    <mergeCell ref="D17:G17"/>
    <mergeCell ref="A13:B13"/>
    <mergeCell ref="D13:G13"/>
    <mergeCell ref="A14:B14"/>
    <mergeCell ref="D18:G18"/>
    <mergeCell ref="A19:B19"/>
    <mergeCell ref="A22:B22"/>
    <mergeCell ref="D22:G22"/>
    <mergeCell ref="A23:B23"/>
    <mergeCell ref="D19:G19"/>
    <mergeCell ref="A42:B42"/>
    <mergeCell ref="D42:G42"/>
    <mergeCell ref="A44:B44"/>
    <mergeCell ref="D44:G44"/>
    <mergeCell ref="J59:K59"/>
    <mergeCell ref="A20:B20"/>
    <mergeCell ref="D20:G20"/>
    <mergeCell ref="A21:B21"/>
    <mergeCell ref="D21:G21"/>
    <mergeCell ref="A41:B41"/>
    <mergeCell ref="D41:G41"/>
    <mergeCell ref="D30:G30"/>
    <mergeCell ref="A32:B32"/>
    <mergeCell ref="A25:B25"/>
    <mergeCell ref="D25:G25"/>
    <mergeCell ref="D31:G31"/>
    <mergeCell ref="D23:G23"/>
    <mergeCell ref="A24:B24"/>
    <mergeCell ref="D24:G24"/>
    <mergeCell ref="A33:B33"/>
    <mergeCell ref="D33:G33"/>
    <mergeCell ref="A27:B27"/>
    <mergeCell ref="D27:G27"/>
    <mergeCell ref="A28:B28"/>
    <mergeCell ref="D28:G28"/>
    <mergeCell ref="A30:B30"/>
    <mergeCell ref="D32:G32"/>
    <mergeCell ref="D45:G45"/>
    <mergeCell ref="A10:B10"/>
    <mergeCell ref="D10:G10"/>
    <mergeCell ref="A11:B11"/>
    <mergeCell ref="D11:G11"/>
    <mergeCell ref="A12:B12"/>
    <mergeCell ref="D12:G12"/>
    <mergeCell ref="D14:G14"/>
    <mergeCell ref="A15:B15"/>
    <mergeCell ref="D15:G15"/>
    <mergeCell ref="A16:B16"/>
    <mergeCell ref="D16:G16"/>
    <mergeCell ref="A18:B18"/>
    <mergeCell ref="A26:B26"/>
    <mergeCell ref="D26:G26"/>
    <mergeCell ref="A31:B31"/>
    <mergeCell ref="A52:B52"/>
    <mergeCell ref="D52:G52"/>
    <mergeCell ref="A50:B50"/>
    <mergeCell ref="D50:G50"/>
    <mergeCell ref="A54:B54"/>
    <mergeCell ref="D54:G54"/>
    <mergeCell ref="A53:B53"/>
    <mergeCell ref="D53:G53"/>
    <mergeCell ref="D35:G35"/>
    <mergeCell ref="A49:B49"/>
    <mergeCell ref="D49:G49"/>
    <mergeCell ref="A51:B51"/>
    <mergeCell ref="D51:G51"/>
    <mergeCell ref="A39:B39"/>
    <mergeCell ref="D39:G39"/>
    <mergeCell ref="A46:B46"/>
    <mergeCell ref="D46:G46"/>
    <mergeCell ref="A47:B47"/>
    <mergeCell ref="D47:G47"/>
    <mergeCell ref="A40:B40"/>
    <mergeCell ref="D40:G40"/>
    <mergeCell ref="A43:B43"/>
    <mergeCell ref="D43:G43"/>
    <mergeCell ref="A45:B45"/>
    <mergeCell ref="J6:K6"/>
    <mergeCell ref="B5:K5"/>
    <mergeCell ref="I3:K3"/>
    <mergeCell ref="A48:B48"/>
    <mergeCell ref="D48:G48"/>
    <mergeCell ref="A36:B36"/>
    <mergeCell ref="D36:G36"/>
    <mergeCell ref="A37:B37"/>
    <mergeCell ref="D37:G37"/>
    <mergeCell ref="A38:B38"/>
    <mergeCell ref="D38:G38"/>
    <mergeCell ref="A29:B29"/>
    <mergeCell ref="D29:G29"/>
    <mergeCell ref="A34:B34"/>
    <mergeCell ref="D34:G34"/>
    <mergeCell ref="A35:B35"/>
  </mergeCells>
  <pageMargins left="0.59055118110236227" right="0.59055118110236227" top="0.59055118110236227" bottom="0" header="0.51181102362204722" footer="0.51181102362204722"/>
  <pageSetup paperSize="9" scale="7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Вьюшина Ольга Викторовна</dc:creator>
  <cp:lastModifiedBy>Лещева Валентина Николаевна</cp:lastModifiedBy>
  <cp:lastPrinted>2018-03-15T04:30:47Z</cp:lastPrinted>
  <dcterms:created xsi:type="dcterms:W3CDTF">2017-12-20T09:55:41Z</dcterms:created>
  <dcterms:modified xsi:type="dcterms:W3CDTF">2018-03-15T04:31:53Z</dcterms:modified>
</cp:coreProperties>
</file>