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85" windowWidth="14805" windowHeight="7830"/>
  </bookViews>
  <sheets>
    <sheet name="2020-2022" sheetId="1" r:id="rId1"/>
  </sheets>
  <definedNames>
    <definedName name="_xlnm._FilterDatabase" localSheetId="0" hidden="1">'2020-2022'!$A$9:$AA$201</definedName>
    <definedName name="_xlnm.Print_Titles" localSheetId="0">'2020-2022'!$8:$9</definedName>
    <definedName name="_xlnm.Print_Area" localSheetId="0">'2020-2022'!$A$1:$K$220</definedName>
  </definedNames>
  <calcPr calcId="152511"/>
</workbook>
</file>

<file path=xl/calcChain.xml><?xml version="1.0" encoding="utf-8"?>
<calcChain xmlns="http://schemas.openxmlformats.org/spreadsheetml/2006/main">
  <c r="F111" i="1"/>
  <c r="E111"/>
  <c r="D111"/>
  <c r="F147" l="1"/>
  <c r="E147"/>
  <c r="D147"/>
  <c r="F139" l="1"/>
  <c r="E139"/>
  <c r="D139"/>
  <c r="F200" l="1"/>
  <c r="E200"/>
  <c r="D200"/>
  <c r="F199" s="1"/>
  <c r="E199"/>
  <c r="F196"/>
  <c r="E196"/>
  <c r="D196"/>
  <c r="F195" s="1"/>
  <c r="F191"/>
  <c r="E191"/>
  <c r="D191"/>
  <c r="D199" l="1"/>
  <c r="F198" s="1"/>
  <c r="E198" s="1"/>
  <c r="D198" s="1"/>
  <c r="E195"/>
  <c r="D195" s="1"/>
  <c r="F194" s="1"/>
  <c r="F189"/>
  <c r="E189"/>
  <c r="D189"/>
  <c r="F188" s="1"/>
  <c r="F187" s="1"/>
  <c r="F185"/>
  <c r="E185"/>
  <c r="D185"/>
  <c r="F183"/>
  <c r="E183"/>
  <c r="D183"/>
  <c r="F182" l="1"/>
  <c r="E182"/>
  <c r="D182"/>
  <c r="E188"/>
  <c r="E194"/>
  <c r="F193"/>
  <c r="F181" l="1"/>
  <c r="D194"/>
  <c r="D193" s="1"/>
  <c r="E193"/>
  <c r="D188"/>
  <c r="E187"/>
  <c r="F178"/>
  <c r="E178"/>
  <c r="D178"/>
  <c r="F177" s="1"/>
  <c r="F174"/>
  <c r="E174"/>
  <c r="D174"/>
  <c r="F173" s="1"/>
  <c r="F171"/>
  <c r="E171"/>
  <c r="D171"/>
  <c r="F169"/>
  <c r="E169"/>
  <c r="E177" l="1"/>
  <c r="D177" s="1"/>
  <c r="E173"/>
  <c r="D173" s="1"/>
  <c r="D187"/>
  <c r="D181" s="1"/>
  <c r="E181"/>
  <c r="D169"/>
  <c r="F158"/>
  <c r="E158"/>
  <c r="D158"/>
  <c r="F157" s="1"/>
  <c r="F155"/>
  <c r="E155"/>
  <c r="D155"/>
  <c r="F154" l="1"/>
  <c r="E157"/>
  <c r="F146"/>
  <c r="E146"/>
  <c r="D146"/>
  <c r="F144"/>
  <c r="D157" l="1"/>
  <c r="D154" s="1"/>
  <c r="E154"/>
  <c r="E144"/>
  <c r="D144"/>
  <c r="F142"/>
  <c r="F141" s="1"/>
  <c r="E142"/>
  <c r="D142"/>
  <c r="D141" s="1"/>
  <c r="E141" l="1"/>
  <c r="F138"/>
  <c r="E138"/>
  <c r="E137" s="1"/>
  <c r="D138"/>
  <c r="D137"/>
  <c r="F137" l="1"/>
  <c r="F136" s="1"/>
  <c r="E136"/>
  <c r="D136"/>
  <c r="F134"/>
  <c r="E134"/>
  <c r="D134"/>
  <c r="F132"/>
  <c r="E132"/>
  <c r="D132"/>
  <c r="F130"/>
  <c r="E130"/>
  <c r="D130" l="1"/>
  <c r="F128" s="1"/>
  <c r="E128" s="1"/>
  <c r="D128" l="1"/>
  <c r="D127" s="1"/>
  <c r="F127"/>
  <c r="E127"/>
  <c r="F124"/>
  <c r="E124"/>
  <c r="D124"/>
  <c r="F123" s="1"/>
  <c r="F120"/>
  <c r="E120"/>
  <c r="D120"/>
  <c r="F119" s="1"/>
  <c r="F117"/>
  <c r="E117"/>
  <c r="D117"/>
  <c r="F115"/>
  <c r="E115"/>
  <c r="D115"/>
  <c r="F113"/>
  <c r="E113"/>
  <c r="D113"/>
  <c r="F109"/>
  <c r="E109"/>
  <c r="D109"/>
  <c r="F107"/>
  <c r="E107"/>
  <c r="D107"/>
  <c r="F126" l="1"/>
  <c r="E126" s="1"/>
  <c r="D126" s="1"/>
  <c r="E119"/>
  <c r="D119" s="1"/>
  <c r="E123"/>
  <c r="D123" s="1"/>
  <c r="F105"/>
  <c r="F104" s="1"/>
  <c r="E105"/>
  <c r="D105"/>
  <c r="E104" l="1"/>
  <c r="D104"/>
  <c r="F103"/>
  <c r="E103" l="1"/>
  <c r="D103"/>
  <c r="F101"/>
  <c r="E101"/>
  <c r="D101"/>
  <c r="F99"/>
  <c r="E99"/>
  <c r="D99"/>
  <c r="F96"/>
  <c r="E96"/>
  <c r="D96"/>
  <c r="F95" s="1"/>
  <c r="F91"/>
  <c r="F90" s="1"/>
  <c r="F89" s="1"/>
  <c r="E91"/>
  <c r="D91"/>
  <c r="D90" s="1"/>
  <c r="E90"/>
  <c r="E89" s="1"/>
  <c r="F87"/>
  <c r="E87"/>
  <c r="D87"/>
  <c r="F86" s="1"/>
  <c r="F82"/>
  <c r="E82"/>
  <c r="D82"/>
  <c r="F81" s="1"/>
  <c r="F78"/>
  <c r="E78"/>
  <c r="D78"/>
  <c r="F75" s="1"/>
  <c r="F71"/>
  <c r="E71"/>
  <c r="D71"/>
  <c r="F70" s="1"/>
  <c r="F67"/>
  <c r="E67"/>
  <c r="D67"/>
  <c r="F66" s="1"/>
  <c r="F64"/>
  <c r="E64"/>
  <c r="D64"/>
  <c r="F62"/>
  <c r="E62"/>
  <c r="D62"/>
  <c r="F60"/>
  <c r="E60"/>
  <c r="D60"/>
  <c r="F56"/>
  <c r="F55" s="1"/>
  <c r="E56"/>
  <c r="E55" s="1"/>
  <c r="D56"/>
  <c r="D55" s="1"/>
  <c r="F53"/>
  <c r="E53"/>
  <c r="D53"/>
  <c r="F51" s="1"/>
  <c r="F49"/>
  <c r="E49"/>
  <c r="D49"/>
  <c r="F46"/>
  <c r="E46"/>
  <c r="D46"/>
  <c r="F44"/>
  <c r="E44"/>
  <c r="D44"/>
  <c r="F41"/>
  <c r="E41"/>
  <c r="D41"/>
  <c r="F38"/>
  <c r="E38"/>
  <c r="D38"/>
  <c r="F36"/>
  <c r="E36"/>
  <c r="D36"/>
  <c r="F33"/>
  <c r="E33"/>
  <c r="D33"/>
  <c r="F31"/>
  <c r="F43" l="1"/>
  <c r="D59"/>
  <c r="F59"/>
  <c r="E95"/>
  <c r="E43"/>
  <c r="D43"/>
  <c r="F48"/>
  <c r="E59"/>
  <c r="E66"/>
  <c r="D66" s="1"/>
  <c r="E86"/>
  <c r="D86" s="1"/>
  <c r="F85" s="1"/>
  <c r="E85" s="1"/>
  <c r="D85" s="1"/>
  <c r="D98"/>
  <c r="F98"/>
  <c r="E98"/>
  <c r="E70"/>
  <c r="E81"/>
  <c r="D81" s="1"/>
  <c r="F84"/>
  <c r="D89"/>
  <c r="E84"/>
  <c r="F40"/>
  <c r="E40" s="1"/>
  <c r="E51"/>
  <c r="F69"/>
  <c r="F58" s="1"/>
  <c r="E75"/>
  <c r="D75" s="1"/>
  <c r="F74" s="1"/>
  <c r="D95"/>
  <c r="E31"/>
  <c r="D31"/>
  <c r="F29"/>
  <c r="E29"/>
  <c r="D29"/>
  <c r="F94" l="1"/>
  <c r="E94" s="1"/>
  <c r="D94" s="1"/>
  <c r="D40"/>
  <c r="F28"/>
  <c r="D84"/>
  <c r="E74"/>
  <c r="D74" s="1"/>
  <c r="E28"/>
  <c r="D70"/>
  <c r="D69" s="1"/>
  <c r="E69"/>
  <c r="E58" s="1"/>
  <c r="D51"/>
  <c r="D48" s="1"/>
  <c r="E48"/>
  <c r="F27"/>
  <c r="F25"/>
  <c r="E25"/>
  <c r="D25"/>
  <c r="F23"/>
  <c r="E23"/>
  <c r="D23"/>
  <c r="F21"/>
  <c r="E21"/>
  <c r="D21"/>
  <c r="F19"/>
  <c r="E19"/>
  <c r="D19"/>
  <c r="F18" l="1"/>
  <c r="E18"/>
  <c r="D58"/>
  <c r="D28"/>
  <c r="D27" s="1"/>
  <c r="E27"/>
  <c r="D18"/>
  <c r="D17" s="1"/>
  <c r="F17"/>
  <c r="E17"/>
  <c r="F12"/>
  <c r="E12"/>
  <c r="D12"/>
  <c r="F11" s="1"/>
  <c r="E11" l="1"/>
  <c r="E10" s="1"/>
  <c r="E180" s="1"/>
  <c r="F10"/>
  <c r="F180" s="1"/>
  <c r="D11"/>
  <c r="D10" s="1"/>
  <c r="D180" s="1"/>
</calcChain>
</file>

<file path=xl/sharedStrings.xml><?xml version="1.0" encoding="utf-8"?>
<sst xmlns="http://schemas.openxmlformats.org/spreadsheetml/2006/main" count="584" uniqueCount="385">
  <si>
    <t>рублей</t>
  </si>
  <si>
    <t>Наименование</t>
  </si>
  <si>
    <t>Код бюджетной классификации Российской Федерации</t>
  </si>
  <si>
    <t>2020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</si>
  <si>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</si>
  <si>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</si>
  <si>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</si>
  <si>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</si>
  <si>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</si>
  <si>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</si>
  <si>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</si>
  <si>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</si>
  <si>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</si>
  <si>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</si>
  <si>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</si>
  <si>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</si>
  <si>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</si>
  <si>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</si>
  <si>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</si>
  <si>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</si>
  <si>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</si>
  <si>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</si>
  <si>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</si>
  <si>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</si>
  <si>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</si>
  <si>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</si>
  <si>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100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</si>
  <si>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</si>
  <si>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</si>
  <si>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</si>
  <si>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</si>
  <si>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1 03 02260 01 0000 110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</si>
  <si>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</si>
  <si>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</si>
  <si>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</si>
  <si>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</si>
  <si>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</si>
  <si>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</si>
  <si>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</si>
  <si>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</si>
  <si>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</si>
  <si>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</si>
  <si>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</si>
  <si>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</si>
  <si>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</si>
  <si>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</si>
  <si>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</si>
  <si>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</si>
  <si>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</si>
  <si>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</si>
  <si>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</si>
  <si>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</si>
  <si>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</si>
  <si>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</si>
  <si>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</si>
  <si>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</si>
  <si>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</si>
  <si>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</si>
  <si>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</si>
  <si>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</si>
  <si>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</si>
  <si>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</si>
  <si>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</si>
  <si>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 xml:space="preserve">Земельный налог с организаций 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</si>
  <si>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</si>
  <si>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</si>
  <si>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</si>
  <si>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</si>
  <si>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</si>
  <si>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 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</si>
  <si>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</si>
  <si>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</si>
  <si>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</si>
  <si>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</si>
  <si>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</si>
  <si>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</si>
  <si>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</si>
  <si>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</si>
  <si>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</si>
  <si>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</si>
  <si>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</si>
  <si>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</si>
  <si>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</si>
  <si>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</si>
  <si>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1 08 07173 01 0000 110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</si>
  <si>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</si>
  <si>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</si>
  <si>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</si>
  <si>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</si>
  <si>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</si>
  <si>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</si>
  <si>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</si>
  <si>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</si>
  <si>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</si>
  <si>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</si>
  <si>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</si>
  <si>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</si>
  <si>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</si>
  <si>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</si>
  <si>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</si>
  <si>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</si>
  <si>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</si>
  <si>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</si>
  <si>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</si>
  <si>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</si>
  <si>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</si>
  <si>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</si>
  <si>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</si>
  <si>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</si>
  <si>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</si>
  <si>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</si>
  <si>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</si>
  <si>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</si>
  <si>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</si>
  <si>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</si>
  <si>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</si>
  <si>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</si>
  <si>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</si>
  <si>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</si>
  <si>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</si>
  <si>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</si>
  <si>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</si>
  <si>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</si>
  <si>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</si>
  <si>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</si>
  <si>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</si>
  <si>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</si>
  <si>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</si>
  <si>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</si>
  <si>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</si>
  <si>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</si>
  <si>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</si>
  <si>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</si>
  <si>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</si>
  <si>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ДОХОДЫ ОТ ОКАЗАНИЯ ПЛАТНЫХ УСЛУГ(РАБОТ)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</si>
  <si>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</si>
  <si>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</si>
  <si>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</si>
  <si>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</si>
  <si>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</si>
  <si>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 xml:space="preserve">Прочие доходы от оказания платных услуг (работ) получателями средств бюджетов городских округов 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</si>
  <si>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</si>
  <si>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</si>
  <si>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</si>
  <si>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</si>
  <si>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</si>
  <si>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</si>
  <si>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</si>
  <si>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</si>
  <si>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903</t>
  </si>
  <si>
    <t>905</t>
  </si>
  <si>
    <t>907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</si>
  <si>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</si>
  <si>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</si>
  <si>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</si>
  <si>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</si>
  <si>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</si>
  <si>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</si>
  <si>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</si>
  <si>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</si>
  <si>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</si>
  <si>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</si>
  <si>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</si>
  <si>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</si>
  <si>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 xml:space="preserve">Доходы от продажи земельных участков, находящихся в государственной и муниципальной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</si>
  <si>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</si>
  <si>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</si>
  <si>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</si>
  <si>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</si>
  <si>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</si>
  <si>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</si>
  <si>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</si>
  <si>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</si>
  <si>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</si>
  <si>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</si>
  <si>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</si>
  <si>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912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</si>
  <si>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</si>
  <si>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</si>
  <si>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</si>
  <si>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</si>
  <si>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</si>
  <si>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</si>
  <si>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</si>
  <si>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</si>
  <si>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</si>
  <si>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</si>
  <si>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</si>
  <si>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</si>
  <si>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</si>
  <si>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</si>
  <si>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</si>
  <si>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</si>
  <si>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</si>
  <si>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</si>
  <si>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</si>
  <si>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</si>
  <si>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</si>
  <si>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</si>
  <si>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</si>
  <si>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</si>
  <si>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</si>
  <si>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отдельных областных государственных полномочий  в сфере труда</t>
  </si>
  <si>
    <t>Осуществление 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</si>
  <si>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</si>
  <si>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</si>
  <si>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</si>
  <si>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</si>
  <si>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</si>
  <si>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</si>
  <si>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</si>
  <si>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</si>
  <si>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</si>
  <si>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</si>
  <si>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</si>
  <si>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</si>
  <si>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ИСТОЧНИКИ ВНУТРЕННЕГО ФИНАНСИРОВАНИЯ ДЕФИЦИТА БЮДЖЕТА</t>
  </si>
  <si>
    <t>Кредиты  кредитных организаций  в  валюте  Российской  Федерации</t>
  </si>
  <si>
    <t xml:space="preserve"> 01 02 00 00 00 0000 000</t>
  </si>
  <si>
    <t>Получение  кредитов  от  кредитных  организаций  в  валюте  Российской  Федерации</t>
  </si>
  <si>
    <t xml:space="preserve">  01 02 00 00 00 0000 700</t>
  </si>
  <si>
    <t xml:space="preserve">Получение  кредитов   от кредитных  организаций   бюджетами  городских  округов  в  валюте  Российской  Федерации </t>
  </si>
  <si>
    <t xml:space="preserve"> 01 02 00 00 04 0000 710</t>
  </si>
  <si>
    <t>Погашение  кредитов, предоставленных  кредитными  организациями в  валюте  Российской  Федерации</t>
  </si>
  <si>
    <t xml:space="preserve"> 01 02 00 00 00 0000 800</t>
  </si>
  <si>
    <t>Погашение бюджетами городских округов  кредитов от  кредитных  организаций  в  валюте   Российской  Федерации</t>
  </si>
  <si>
    <t xml:space="preserve"> 01 02 00 00 04 0000 810</t>
  </si>
  <si>
    <t>Бюджетные кредиты от других бюджетов бюджетной системы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</si>
  <si>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</si>
  <si>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 в валюте Российской Федерации</t>
  </si>
  <si>
    <t xml:space="preserve"> 01 03 01 00 00 0000 000</t>
  </si>
  <si>
    <t>Погашение  бюджетных   кредитов, полученных  от  других бюджетов бюджетной системы Российской  Федерации в  валюте  Российской  Федерации</t>
  </si>
  <si>
    <t xml:space="preserve"> 01 03 01 00 00 0000 800</t>
  </si>
  <si>
    <t>Погашение  бюджетами  городских  округов кредитов  от  других бюджетов бюджетной системы Российской  Федерации   в  валюте  Российской  Федерации</t>
  </si>
  <si>
    <t xml:space="preserve"> 01 03 01 00 04 0000 810</t>
  </si>
  <si>
    <t>Изменение  остатков средств  на  счетах  по  учёту   средств  бюджетов</t>
  </si>
  <si>
    <t xml:space="preserve"> 01 05 00 00 00 0000 000</t>
  </si>
  <si>
    <t>Увеличение остатков  средств  бюджетов</t>
  </si>
  <si>
    <t xml:space="preserve"> 01 05 00 00 00 0000 500</t>
  </si>
  <si>
    <t>Увеличение  прочих остатков  средств  бюджетов</t>
  </si>
  <si>
    <t xml:space="preserve"> 01 05 02 00 00 0000 500</t>
  </si>
  <si>
    <t xml:space="preserve">Увеличение  прочих остатков  денежных средств  бюджетов </t>
  </si>
  <si>
    <t xml:space="preserve"> 01 05 02 01 00 0000 510</t>
  </si>
  <si>
    <t>Увеличение  прочих остатков  денежных средств   бюджетов городских округов</t>
  </si>
  <si>
    <t xml:space="preserve"> 01 05 02 01 04 0000 510</t>
  </si>
  <si>
    <t>Уменьшение остатков  средств  бюджетов</t>
  </si>
  <si>
    <t xml:space="preserve"> 01 05 00 00 00 0000 600</t>
  </si>
  <si>
    <t>Уменьшение прочих остатков средств  бюджетов</t>
  </si>
  <si>
    <t xml:space="preserve"> 01 05 02 00 00 0000 600</t>
  </si>
  <si>
    <t>Уменьшение прочих остатков  денежных средств  бюджетов</t>
  </si>
  <si>
    <t xml:space="preserve"> 01 05 02 01 00 0000 610</t>
  </si>
  <si>
    <t xml:space="preserve"> 01 05 02 01 04 0000 610</t>
  </si>
  <si>
    <t>2021 год</t>
  </si>
  <si>
    <t>Прочие неналоговые доходы бюджетов городских округов (проценты за рассрочку приобретаемого арендуемого имущества)</t>
  </si>
  <si>
    <t>2 02 10000 00 0000 150</t>
  </si>
  <si>
    <t>2 02 15001 00 0000 150</t>
  </si>
  <si>
    <t>2 02 20000 00 0000 150</t>
  </si>
  <si>
    <t>2 02 29999 00 0000 150</t>
  </si>
  <si>
    <t>2 02 29999 04 0000 150</t>
  </si>
  <si>
    <t>2 02 30000 00 0000 150</t>
  </si>
  <si>
    <t>2 02 30022 00 0000 150</t>
  </si>
  <si>
    <t>2 02 30022 04 0000 150</t>
  </si>
  <si>
    <t>2 02 30024 00 0000 150</t>
  </si>
  <si>
    <t>2 02 30024 04 0000 150</t>
  </si>
  <si>
    <t>2 02 35120 00 0000 150</t>
  </si>
  <si>
    <t>2 02 39999 00 0000 150</t>
  </si>
  <si>
    <t>2 02 39999 04 0000 150</t>
  </si>
  <si>
    <t>2 07 04050 04 0000 150</t>
  </si>
  <si>
    <t xml:space="preserve">Плата за размещение твердых коммунальных отходов </t>
  </si>
  <si>
    <t>1 17 05040 04 1021 180</t>
  </si>
  <si>
    <t>1 17 05040 04 1022 180</t>
  </si>
  <si>
    <t xml:space="preserve"> 1 12 01042 01 0000 120</t>
  </si>
  <si>
    <t>1 12 04042 04 1000 120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</si>
  <si>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</si>
  <si>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2 07 00000 00 0000 000</t>
  </si>
  <si>
    <t>2 07 04000 04 0000 150</t>
  </si>
  <si>
    <t>Прочие безвозмездные поступления в бюджеты городских округ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</si>
  <si>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</si>
  <si>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Прочие неналоговые доходы бюджетов городских округов (плата за  размещение нестационарных торговых объектов) (сумма платежа)</t>
  </si>
  <si>
    <t>Прочие неналоговые доходы бюджетов городских округов (плата за размещение объектов) (сумма платежа)</t>
  </si>
  <si>
    <t>Прочие неналоговые доходы бюджетов городских округов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</si>
  <si>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1 17 05040 04 1019 180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</si>
  <si>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</si>
  <si>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</si>
  <si>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</si>
  <si>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</si>
  <si>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</si>
  <si>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  1 03 02241 01 0000 110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</si>
  <si>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</si>
  <si>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</si>
  <si>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1 13 02994 04 0000 130</t>
  </si>
  <si>
    <t>1 11 09044 04 0000 120</t>
  </si>
  <si>
    <t>1 11 09044 04 0064 120</t>
  </si>
  <si>
    <t>2 02 39999 04 0041 150</t>
  </si>
  <si>
    <t>2 02 25466 04 0000 150</t>
  </si>
  <si>
    <t>902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</si>
  <si>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</si>
  <si>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</si>
  <si>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Субсидия бюджетам на поддержку отрасли культуры</t>
  </si>
  <si>
    <t>2 02 25519 00 0000 150</t>
  </si>
  <si>
    <t>Прочие субсидии бюджетам городских округов (субсидии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</si>
  <si>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на реализацию мероприятий перечня проектов народных инициатив)</t>
  </si>
  <si>
    <t xml:space="preserve">                                                     1 03 02251 01 0000 110
</t>
  </si>
  <si>
    <t xml:space="preserve">                                                            1 03 02261 01 0000 110
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</si>
  <si>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</si>
  <si>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 (суммы платежа)</t>
  </si>
  <si>
    <t>1 17 05040 04 0019 180</t>
  </si>
  <si>
    <t>1 17 05040 04 0021 180</t>
  </si>
  <si>
    <t>1 17 05040 04 0022 180</t>
  </si>
  <si>
    <t xml:space="preserve">Государственная пошлина по делам, рассматриваемым в судах общей юрисдикции, мировыми судьями </t>
  </si>
  <si>
    <t>Прочие субсидии бюджетам городских округов (субсидии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области)</t>
  </si>
  <si>
    <t>2 02 25519 04 0000 150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</si>
  <si>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(плата за пользование жилым помещением по договорам социального найма) (пени и проценты)</t>
  </si>
  <si>
    <t>1 11 09 044 04 2064 120</t>
  </si>
  <si>
    <t>Председатель Городской Думы</t>
  </si>
  <si>
    <t xml:space="preserve">Мэр города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</si>
  <si>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</si>
  <si>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А.И. Щекина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</si>
  <si>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</si>
  <si>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</si>
  <si>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</si>
  <si>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</si>
  <si>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Прогнозируемые доходы и источники финансирования дефицита бюджета города на 2020 год и плановый период 2021 и 2022 годов</t>
  </si>
  <si>
    <t>2022 год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</si>
  <si>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</si>
  <si>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</si>
  <si>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1 16 07090 00 0000 140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</si>
  <si>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</si>
  <si>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</si>
  <si>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</si>
  <si>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</si>
  <si>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</si>
  <si>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</si>
  <si>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</si>
  <si>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</si>
  <si>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</si>
  <si>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</si>
  <si>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1 16 01157 01 0000 140</t>
  </si>
  <si>
    <t xml:space="preserve">                                                       1 16 07000 01 0000 140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</si>
  <si>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</si>
  <si>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</si>
  <si>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</si>
  <si>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</si>
  <si>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</si>
  <si>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</si>
  <si>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</si>
  <si>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</si>
  <si>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</si>
  <si>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</si>
  <si>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</si>
  <si>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</si>
  <si>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</si>
  <si>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</si>
  <si>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</si>
  <si>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</si>
  <si>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</si>
  <si>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</si>
  <si>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1 16 01200 01 0000 140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</si>
  <si>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</si>
  <si>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</si>
  <si>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</si>
  <si>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</si>
  <si>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</si>
  <si>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</si>
  <si>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</si>
  <si>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</si>
  <si>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</si>
  <si>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</si>
  <si>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</si>
  <si>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софинансирование мероприятий по сбору, транспортированию и утилизации (захоронение) твердых коммунальных отдохов с несанкционированных мест размещения отходов)</t>
  </si>
  <si>
    <t>2 02 35469 04 0000 150</t>
  </si>
  <si>
    <t>2 02 35469 00 0000 150</t>
  </si>
  <si>
    <t xml:space="preserve">                А.П. Чихирьков</t>
  </si>
  <si>
    <t>2 02 15001 04 0000 150</t>
  </si>
  <si>
    <t xml:space="preserve"> 2 02 35120 04 0000 150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</si>
  <si>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</si>
  <si>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</si>
  <si>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Дотации бюджетам городских округов на выравнивание бюджетной обеспеченности</t>
  </si>
  <si>
    <r>
      <t>Субсидия бюджетам городских округов на поддержку отрасли культуры</t>
    </r>
    <r>
      <rPr>
        <sz val="10"/>
        <color rgb="FFFF0000"/>
        <rFont val="Times New Roman"/>
        <family val="1"/>
        <charset val="204"/>
      </rPr>
      <t/>
    </r>
  </si>
  <si>
    <t>Прочие субсидии бюджетам городских округов (субсидии местным бюджетам в целях софинансирования расходных обязательств муниципальных образований Иркутской области по переселению граждан из аварийного жилищного фонда Иркутской области, включенного в Перечень многоквартирных домов, признанных аварийными после 1 января 2012 года и подлежащими сносу на территории Иркутской области, расселяемых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</si>
  <si>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806</t>
  </si>
  <si>
    <t>1 16 02020 02 0036 140</t>
  </si>
  <si>
    <t>Уменьшение прочих остатков денежных средств бюджетов городских округов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</si>
  <si>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</si>
  <si>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00.00.2019г. № 00/000
</t>
    </r>
    <r>
      <rPr>
        <b/>
        <sz val="1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</si>
</sst>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р_."/>
    <numFmt numFmtId="167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B0F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9" fillId="0" borderId="4">
      <alignment horizontal="left" wrapText="1" indent="2"/>
    </xf>
    <xf numFmtId="49" fontId="9" fillId="0" borderId="5">
      <alignment horizontal="center" shrinkToFit="1"/>
    </xf>
    <xf numFmtId="49" fontId="13" fillId="0" borderId="3">
      <alignment horizontal="center"/>
    </xf>
  </cellStyleXfs>
  <cellXfs count="108">
    <xf numFmtId="0" fontId="0" fillId="0" borderId="0" xfId="0"/>
    <xf numFmtId="0" fontId="3" fillId="2" borderId="0" xfId="0" applyFont="1" applyFill="1" applyAlignment="1">
      <alignment horizontal="center"/>
    </xf>
    <xf numFmtId="9" fontId="2" fillId="2" borderId="0" xfId="3" applyFont="1" applyFill="1" applyAlignment="1">
      <alignment vertical="top" wrapText="1"/>
    </xf>
    <xf numFmtId="0" fontId="3" fillId="2" borderId="0" xfId="0" applyFont="1" applyFill="1"/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/>
    </xf>
    <xf numFmtId="49" fontId="3" fillId="2" borderId="1" xfId="4" applyNumberFormat="1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0" xfId="0" applyFont="1" applyFill="1"/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indent="3"/>
    </xf>
    <xf numFmtId="4" fontId="3" fillId="2" borderId="1" xfId="8" applyNumberFormat="1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0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7" applyFont="1" applyFill="1"/>
    <xf numFmtId="4" fontId="3" fillId="2" borderId="0" xfId="7" applyNumberFormat="1" applyFont="1" applyFill="1"/>
    <xf numFmtId="0" fontId="4" fillId="2" borderId="0" xfId="7" applyFont="1" applyFill="1" applyAlignment="1">
      <alignment horizontal="center" wrapText="1"/>
    </xf>
    <xf numFmtId="0" fontId="11" fillId="2" borderId="0" xfId="0" applyFont="1" applyFill="1" applyBorder="1"/>
    <xf numFmtId="0" fontId="4" fillId="2" borderId="0" xfId="7" applyFont="1" applyFill="1" applyAlignment="1">
      <alignment horizontal="center"/>
    </xf>
    <xf numFmtId="0" fontId="4" fillId="2" borderId="0" xfId="0" applyFont="1" applyFill="1" applyBorder="1"/>
    <xf numFmtId="4" fontId="4" fillId="2" borderId="0" xfId="0" applyNumberFormat="1" applyFont="1" applyFill="1" applyBorder="1"/>
    <xf numFmtId="0" fontId="12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1" xfId="4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2" borderId="0" xfId="0" applyNumberFormat="1" applyFont="1" applyFill="1"/>
    <xf numFmtId="0" fontId="4" fillId="2" borderId="0" xfId="0" applyFont="1" applyFill="1" applyBorder="1" applyAlignment="1">
      <alignment horizontal="center"/>
    </xf>
    <xf numFmtId="49" fontId="3" fillId="2" borderId="1" xfId="12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/>
    </xf>
    <xf numFmtId="0" fontId="14" fillId="2" borderId="0" xfId="0" applyFont="1" applyFill="1"/>
    <xf numFmtId="0" fontId="15" fillId="2" borderId="0" xfId="0" applyFont="1" applyFill="1" applyBorder="1"/>
    <xf numFmtId="49" fontId="3" fillId="2" borderId="0" xfId="4" applyNumberFormat="1" applyFont="1" applyFill="1" applyBorder="1" applyAlignment="1">
      <alignment horizontal="center" vertical="center"/>
    </xf>
    <xf numFmtId="0" fontId="3" fillId="2" borderId="0" xfId="4" applyFont="1" applyFill="1" applyBorder="1" applyAlignment="1">
      <alignment horizontal="center" vertical="center"/>
    </xf>
    <xf numFmtId="4" fontId="3" fillId="2" borderId="0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0" fillId="2" borderId="0" xfId="0" applyFont="1" applyFill="1"/>
    <xf numFmtId="0" fontId="3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6" fillId="2" borderId="0" xfId="0" applyFont="1" applyFill="1" applyBorder="1"/>
    <xf numFmtId="0" fontId="17" fillId="2" borderId="0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6" fillId="2" borderId="0" xfId="0" applyFont="1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0" fontId="4" fillId="2" borderId="0" xfId="5" applyFont="1" applyFill="1" applyAlignment="1">
      <alignment horizontal="left"/>
    </xf>
    <xf numFmtId="0" fontId="4" fillId="2" borderId="0" xfId="5" applyFont="1" applyFill="1" applyAlignment="1">
      <alignment horizontal="center" vertical="center"/>
    </xf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3" fontId="3" fillId="2" borderId="1" xfId="4" applyNumberFormat="1" applyFont="1" applyFill="1" applyBorder="1" applyAlignment="1">
      <alignment horizontal="center" vertical="center" wrapText="1"/>
    </xf>
    <xf numFmtId="4" fontId="3" fillId="2" borderId="1" xfId="3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18" fillId="2" borderId="0" xfId="5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19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2" fillId="2" borderId="0" xfId="0" applyNumberFormat="1" applyFont="1" applyFill="1" applyAlignment="1">
      <alignment vertical="center" wrapText="1"/>
    </xf>
    <xf numFmtId="0" fontId="3" fillId="2" borderId="0" xfId="0" applyNumberFormat="1" applyFont="1" applyFill="1" applyAlignment="1">
      <alignment vertical="center" wrapText="1"/>
    </xf>
    <xf numFmtId="0" fontId="3" fillId="2" borderId="1" xfId="4" applyNumberFormat="1" applyFont="1" applyFill="1" applyBorder="1" applyAlignment="1">
      <alignment vertical="center" wrapText="1"/>
    </xf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0" fontId="3" fillId="2" borderId="0" xfId="4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center" wrapText="1"/>
    </xf>
    <xf numFmtId="0" fontId="4" fillId="2" borderId="0" xfId="5" applyNumberFormat="1" applyFont="1" applyFill="1" applyAlignment="1">
      <alignment vertical="center" wrapText="1"/>
    </xf>
    <xf numFmtId="0" fontId="2" fillId="2" borderId="0" xfId="0" applyNumberFormat="1" applyFont="1" applyFill="1" applyBorder="1" applyAlignment="1">
      <alignment vertical="center" wrapText="1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3" fillId="2" borderId="1" xfId="11" applyNumberFormat="1" applyFont="1" applyFill="1" applyBorder="1" applyAlignment="1" applyProtection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8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4">
    <cellStyle name="xl123" xfId="11"/>
    <cellStyle name="xl128" xfId="12"/>
    <cellStyle name="xl34" xfId="9"/>
    <cellStyle name="xl44" xfId="13"/>
    <cellStyle name="xl52" xfId="10"/>
    <cellStyle name="Денежный" xfId="2" builtinId="4"/>
    <cellStyle name="Обычный" xfId="0" builtinId="0"/>
    <cellStyle name="Обычный 2" xfId="5"/>
    <cellStyle name="Обычный_tmp" xfId="7"/>
    <cellStyle name="Обычный_доходы за январь " xfId="6"/>
    <cellStyle name="Обычный_Лист1" xfId="8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21"/>
  <sheetViews>
    <sheetView tabSelected="1" workbookViewId="0">
      <selection activeCell="A15" sqref="A15"/>
    </sheetView>
  </sheetViews>
  <sheetFormatPr defaultRowHeight="12.75"/>
  <cols>
    <col min="1" max="1" width="54.85546875" style="80" customWidth="1"/>
    <col min="2" max="2" width="8.42578125" style="40" customWidth="1"/>
    <col min="3" max="3" width="23.28515625" style="41" customWidth="1"/>
    <col min="4" max="4" width="15.7109375" style="3" customWidth="1"/>
    <col min="5" max="5" width="15.28515625" style="7" customWidth="1"/>
    <col min="6" max="6" width="15.7109375" style="3" customWidth="1"/>
    <col min="7" max="20" width="8.85546875" style="3" hidden="1" customWidth="1"/>
    <col min="21" max="21" width="16.42578125" style="3" hidden="1" customWidth="1"/>
    <col min="22" max="22" width="17.28515625" style="3" hidden="1" customWidth="1"/>
    <col min="23" max="23" width="15.5703125" style="1" hidden="1" customWidth="1"/>
    <col min="24" max="25" width="8.85546875" style="3" hidden="1" customWidth="1"/>
    <col min="26" max="26" width="0" style="3" hidden="1" customWidth="1"/>
    <col min="27" max="27" width="10" style="3" hidden="1" customWidth="1"/>
    <col min="28" max="28" width="0" style="3" hidden="1" customWidth="1"/>
    <col min="29" max="241" width="8.85546875" style="3"/>
    <col min="242" max="242" width="54.85546875" style="3" customWidth="1"/>
    <col min="243" max="243" width="7" style="3" customWidth="1"/>
    <col min="244" max="244" width="21.7109375" style="3" customWidth="1"/>
    <col min="245" max="245" width="16.28515625" style="3" customWidth="1"/>
    <col min="246" max="246" width="15.28515625" style="3" customWidth="1"/>
    <col min="247" max="247" width="15.5703125" style="3" customWidth="1"/>
    <col min="248" max="259" width="0" style="3" hidden="1" customWidth="1"/>
    <col min="260" max="497" width="8.85546875" style="3"/>
    <col min="498" max="498" width="54.85546875" style="3" customWidth="1"/>
    <col min="499" max="499" width="7" style="3" customWidth="1"/>
    <col min="500" max="500" width="21.7109375" style="3" customWidth="1"/>
    <col min="501" max="501" width="16.28515625" style="3" customWidth="1"/>
    <col min="502" max="502" width="15.28515625" style="3" customWidth="1"/>
    <col min="503" max="503" width="15.5703125" style="3" customWidth="1"/>
    <col min="504" max="515" width="0" style="3" hidden="1" customWidth="1"/>
    <col min="516" max="753" width="8.85546875" style="3"/>
    <col min="754" max="754" width="54.85546875" style="3" customWidth="1"/>
    <col min="755" max="755" width="7" style="3" customWidth="1"/>
    <col min="756" max="756" width="21.7109375" style="3" customWidth="1"/>
    <col min="757" max="757" width="16.28515625" style="3" customWidth="1"/>
    <col min="758" max="758" width="15.28515625" style="3" customWidth="1"/>
    <col min="759" max="759" width="15.5703125" style="3" customWidth="1"/>
    <col min="760" max="771" width="0" style="3" hidden="1" customWidth="1"/>
    <col min="772" max="1009" width="8.85546875" style="3"/>
    <col min="1010" max="1010" width="11.7109375" style="3" customWidth="1"/>
    <col min="1011" max="1011" width="7" style="3" customWidth="1"/>
    <col min="1012" max="1012" width="21.7109375" style="3" customWidth="1"/>
    <col min="1013" max="1013" width="16.28515625" style="3" customWidth="1"/>
    <col min="1014" max="1014" width="15.28515625" style="3" customWidth="1"/>
    <col min="1015" max="1015" width="15.5703125" style="3" customWidth="1"/>
    <col min="1016" max="1027" width="0" style="3" hidden="1" customWidth="1"/>
    <col min="1028" max="1265" width="8.85546875" style="3"/>
    <col min="1266" max="1266" width="54.85546875" style="3" customWidth="1"/>
    <col min="1267" max="1267" width="7" style="3" customWidth="1"/>
    <col min="1268" max="1268" width="21.7109375" style="3" customWidth="1"/>
    <col min="1269" max="1269" width="16.28515625" style="3" customWidth="1"/>
    <col min="1270" max="1270" width="15.28515625" style="3" customWidth="1"/>
    <col min="1271" max="1271" width="15.5703125" style="3" customWidth="1"/>
    <col min="1272" max="1283" width="0" style="3" hidden="1" customWidth="1"/>
    <col min="1284" max="1521" width="8.85546875" style="3"/>
    <col min="1522" max="1522" width="54.85546875" style="3" customWidth="1"/>
    <col min="1523" max="1523" width="7" style="3" customWidth="1"/>
    <col min="1524" max="1524" width="21.7109375" style="3" customWidth="1"/>
    <col min="1525" max="1525" width="16.28515625" style="3" customWidth="1"/>
    <col min="1526" max="1526" width="15.28515625" style="3" customWidth="1"/>
    <col min="1527" max="1527" width="15.5703125" style="3" customWidth="1"/>
    <col min="1528" max="1539" width="0" style="3" hidden="1" customWidth="1"/>
    <col min="1540" max="1777" width="8.85546875" style="3"/>
    <col min="1778" max="1778" width="54.85546875" style="3" customWidth="1"/>
    <col min="1779" max="1779" width="7" style="3" customWidth="1"/>
    <col min="1780" max="1780" width="21.7109375" style="3" customWidth="1"/>
    <col min="1781" max="1781" width="16.28515625" style="3" customWidth="1"/>
    <col min="1782" max="1782" width="15.28515625" style="3" customWidth="1"/>
    <col min="1783" max="1783" width="15.5703125" style="3" customWidth="1"/>
    <col min="1784" max="1795" width="0" style="3" hidden="1" customWidth="1"/>
    <col min="1796" max="2033" width="8.85546875" style="3"/>
    <col min="2034" max="2034" width="54.85546875" style="3" customWidth="1"/>
    <col min="2035" max="2035" width="7" style="3" customWidth="1"/>
    <col min="2036" max="2036" width="21.7109375" style="3" customWidth="1"/>
    <col min="2037" max="2037" width="16.28515625" style="3" customWidth="1"/>
    <col min="2038" max="2038" width="15.28515625" style="3" customWidth="1"/>
    <col min="2039" max="2039" width="15.5703125" style="3" customWidth="1"/>
    <col min="2040" max="2051" width="0" style="3" hidden="1" customWidth="1"/>
    <col min="2052" max="2289" width="8.85546875" style="3"/>
    <col min="2290" max="2290" width="54.85546875" style="3" customWidth="1"/>
    <col min="2291" max="2291" width="7" style="3" customWidth="1"/>
    <col min="2292" max="2292" width="21.7109375" style="3" customWidth="1"/>
    <col min="2293" max="2293" width="16.28515625" style="3" customWidth="1"/>
    <col min="2294" max="2294" width="15.28515625" style="3" customWidth="1"/>
    <col min="2295" max="2295" width="15.5703125" style="3" customWidth="1"/>
    <col min="2296" max="2307" width="0" style="3" hidden="1" customWidth="1"/>
    <col min="2308" max="2545" width="8.85546875" style="3"/>
    <col min="2546" max="2546" width="54.85546875" style="3" customWidth="1"/>
    <col min="2547" max="2547" width="7" style="3" customWidth="1"/>
    <col min="2548" max="2548" width="21.7109375" style="3" customWidth="1"/>
    <col min="2549" max="2549" width="16.28515625" style="3" customWidth="1"/>
    <col min="2550" max="2550" width="15.28515625" style="3" customWidth="1"/>
    <col min="2551" max="2551" width="15.5703125" style="3" customWidth="1"/>
    <col min="2552" max="2563" width="0" style="3" hidden="1" customWidth="1"/>
    <col min="2564" max="2801" width="8.85546875" style="3"/>
    <col min="2802" max="2802" width="54.85546875" style="3" customWidth="1"/>
    <col min="2803" max="2803" width="7" style="3" customWidth="1"/>
    <col min="2804" max="2804" width="21.7109375" style="3" customWidth="1"/>
    <col min="2805" max="2805" width="16.28515625" style="3" customWidth="1"/>
    <col min="2806" max="2806" width="15.28515625" style="3" customWidth="1"/>
    <col min="2807" max="2807" width="15.5703125" style="3" customWidth="1"/>
    <col min="2808" max="2819" width="0" style="3" hidden="1" customWidth="1"/>
    <col min="2820" max="3057" width="8.85546875" style="3"/>
    <col min="3058" max="3058" width="54.85546875" style="3" customWidth="1"/>
    <col min="3059" max="3059" width="7" style="3" customWidth="1"/>
    <col min="3060" max="3060" width="21.7109375" style="3" customWidth="1"/>
    <col min="3061" max="3061" width="16.28515625" style="3" customWidth="1"/>
    <col min="3062" max="3062" width="15.28515625" style="3" customWidth="1"/>
    <col min="3063" max="3063" width="15.5703125" style="3" customWidth="1"/>
    <col min="3064" max="3075" width="0" style="3" hidden="1" customWidth="1"/>
    <col min="3076" max="3313" width="8.85546875" style="3"/>
    <col min="3314" max="3314" width="54.85546875" style="3" customWidth="1"/>
    <col min="3315" max="3315" width="7" style="3" customWidth="1"/>
    <col min="3316" max="3316" width="21.7109375" style="3" customWidth="1"/>
    <col min="3317" max="3317" width="16.28515625" style="3" customWidth="1"/>
    <col min="3318" max="3318" width="15.28515625" style="3" customWidth="1"/>
    <col min="3319" max="3319" width="15.5703125" style="3" customWidth="1"/>
    <col min="3320" max="3331" width="0" style="3" hidden="1" customWidth="1"/>
    <col min="3332" max="3569" width="8.85546875" style="3"/>
    <col min="3570" max="3570" width="54.85546875" style="3" customWidth="1"/>
    <col min="3571" max="3571" width="7" style="3" customWidth="1"/>
    <col min="3572" max="3572" width="21.7109375" style="3" customWidth="1"/>
    <col min="3573" max="3573" width="16.28515625" style="3" customWidth="1"/>
    <col min="3574" max="3574" width="15.28515625" style="3" customWidth="1"/>
    <col min="3575" max="3575" width="15.5703125" style="3" customWidth="1"/>
    <col min="3576" max="3587" width="0" style="3" hidden="1" customWidth="1"/>
    <col min="3588" max="3825" width="8.85546875" style="3"/>
    <col min="3826" max="3826" width="54.85546875" style="3" customWidth="1"/>
    <col min="3827" max="3827" width="7" style="3" customWidth="1"/>
    <col min="3828" max="3828" width="21.7109375" style="3" customWidth="1"/>
    <col min="3829" max="3829" width="16.28515625" style="3" customWidth="1"/>
    <col min="3830" max="3830" width="15.28515625" style="3" customWidth="1"/>
    <col min="3831" max="3831" width="15.5703125" style="3" customWidth="1"/>
    <col min="3832" max="3843" width="0" style="3" hidden="1" customWidth="1"/>
    <col min="3844" max="4081" width="8.85546875" style="3"/>
    <col min="4082" max="4082" width="54.85546875" style="3" customWidth="1"/>
    <col min="4083" max="4083" width="7" style="3" customWidth="1"/>
    <col min="4084" max="4084" width="21.7109375" style="3" customWidth="1"/>
    <col min="4085" max="4085" width="16.28515625" style="3" customWidth="1"/>
    <col min="4086" max="4086" width="15.28515625" style="3" customWidth="1"/>
    <col min="4087" max="4087" width="15.5703125" style="3" customWidth="1"/>
    <col min="4088" max="4099" width="0" style="3" hidden="1" customWidth="1"/>
    <col min="4100" max="4337" width="8.85546875" style="3"/>
    <col min="4338" max="4338" width="54.85546875" style="3" customWidth="1"/>
    <col min="4339" max="4339" width="7" style="3" customWidth="1"/>
    <col min="4340" max="4340" width="21.7109375" style="3" customWidth="1"/>
    <col min="4341" max="4341" width="16.28515625" style="3" customWidth="1"/>
    <col min="4342" max="4342" width="15.28515625" style="3" customWidth="1"/>
    <col min="4343" max="4343" width="15.5703125" style="3" customWidth="1"/>
    <col min="4344" max="4355" width="0" style="3" hidden="1" customWidth="1"/>
    <col min="4356" max="4593" width="8.85546875" style="3"/>
    <col min="4594" max="4594" width="54.85546875" style="3" customWidth="1"/>
    <col min="4595" max="4595" width="7" style="3" customWidth="1"/>
    <col min="4596" max="4596" width="21.7109375" style="3" customWidth="1"/>
    <col min="4597" max="4597" width="16.28515625" style="3" customWidth="1"/>
    <col min="4598" max="4598" width="15.28515625" style="3" customWidth="1"/>
    <col min="4599" max="4599" width="15.5703125" style="3" customWidth="1"/>
    <col min="4600" max="4611" width="0" style="3" hidden="1" customWidth="1"/>
    <col min="4612" max="4849" width="8.85546875" style="3"/>
    <col min="4850" max="4850" width="54.85546875" style="3" customWidth="1"/>
    <col min="4851" max="4851" width="7" style="3" customWidth="1"/>
    <col min="4852" max="4852" width="21.7109375" style="3" customWidth="1"/>
    <col min="4853" max="4853" width="16.28515625" style="3" customWidth="1"/>
    <col min="4854" max="4854" width="15.28515625" style="3" customWidth="1"/>
    <col min="4855" max="4855" width="15.5703125" style="3" customWidth="1"/>
    <col min="4856" max="4867" width="0" style="3" hidden="1" customWidth="1"/>
    <col min="4868" max="5105" width="8.85546875" style="3"/>
    <col min="5106" max="5106" width="54.85546875" style="3" customWidth="1"/>
    <col min="5107" max="5107" width="7" style="3" customWidth="1"/>
    <col min="5108" max="5108" width="21.7109375" style="3" customWidth="1"/>
    <col min="5109" max="5109" width="16.28515625" style="3" customWidth="1"/>
    <col min="5110" max="5110" width="15.28515625" style="3" customWidth="1"/>
    <col min="5111" max="5111" width="15.5703125" style="3" customWidth="1"/>
    <col min="5112" max="5123" width="0" style="3" hidden="1" customWidth="1"/>
    <col min="5124" max="5361" width="8.85546875" style="3"/>
    <col min="5362" max="5362" width="54.85546875" style="3" customWidth="1"/>
    <col min="5363" max="5363" width="7" style="3" customWidth="1"/>
    <col min="5364" max="5364" width="21.7109375" style="3" customWidth="1"/>
    <col min="5365" max="5365" width="16.28515625" style="3" customWidth="1"/>
    <col min="5366" max="5366" width="15.28515625" style="3" customWidth="1"/>
    <col min="5367" max="5367" width="15.5703125" style="3" customWidth="1"/>
    <col min="5368" max="5379" width="0" style="3" hidden="1" customWidth="1"/>
    <col min="5380" max="5617" width="8.85546875" style="3"/>
    <col min="5618" max="5618" width="54.85546875" style="3" customWidth="1"/>
    <col min="5619" max="5619" width="7" style="3" customWidth="1"/>
    <col min="5620" max="5620" width="21.7109375" style="3" customWidth="1"/>
    <col min="5621" max="5621" width="16.28515625" style="3" customWidth="1"/>
    <col min="5622" max="5622" width="15.28515625" style="3" customWidth="1"/>
    <col min="5623" max="5623" width="15.5703125" style="3" customWidth="1"/>
    <col min="5624" max="5635" width="0" style="3" hidden="1" customWidth="1"/>
    <col min="5636" max="5873" width="8.85546875" style="3"/>
    <col min="5874" max="5874" width="54.85546875" style="3" customWidth="1"/>
    <col min="5875" max="5875" width="7" style="3" customWidth="1"/>
    <col min="5876" max="5876" width="21.7109375" style="3" customWidth="1"/>
    <col min="5877" max="5877" width="16.28515625" style="3" customWidth="1"/>
    <col min="5878" max="5878" width="15.28515625" style="3" customWidth="1"/>
    <col min="5879" max="5879" width="15.5703125" style="3" customWidth="1"/>
    <col min="5880" max="5891" width="0" style="3" hidden="1" customWidth="1"/>
    <col min="5892" max="6129" width="8.85546875" style="3"/>
    <col min="6130" max="6130" width="54.85546875" style="3" customWidth="1"/>
    <col min="6131" max="6131" width="7" style="3" customWidth="1"/>
    <col min="6132" max="6132" width="21.7109375" style="3" customWidth="1"/>
    <col min="6133" max="6133" width="16.28515625" style="3" customWidth="1"/>
    <col min="6134" max="6134" width="15.28515625" style="3" customWidth="1"/>
    <col min="6135" max="6135" width="15.5703125" style="3" customWidth="1"/>
    <col min="6136" max="6147" width="0" style="3" hidden="1" customWidth="1"/>
    <col min="6148" max="6385" width="8.85546875" style="3"/>
    <col min="6386" max="6386" width="54.85546875" style="3" customWidth="1"/>
    <col min="6387" max="6387" width="7" style="3" customWidth="1"/>
    <col min="6388" max="6388" width="21.7109375" style="3" customWidth="1"/>
    <col min="6389" max="6389" width="16.28515625" style="3" customWidth="1"/>
    <col min="6390" max="6390" width="15.28515625" style="3" customWidth="1"/>
    <col min="6391" max="6391" width="15.5703125" style="3" customWidth="1"/>
    <col min="6392" max="6403" width="0" style="3" hidden="1" customWidth="1"/>
    <col min="6404" max="6641" width="8.85546875" style="3"/>
    <col min="6642" max="6642" width="54.85546875" style="3" customWidth="1"/>
    <col min="6643" max="6643" width="7" style="3" customWidth="1"/>
    <col min="6644" max="6644" width="21.7109375" style="3" customWidth="1"/>
    <col min="6645" max="6645" width="16.28515625" style="3" customWidth="1"/>
    <col min="6646" max="6646" width="15.28515625" style="3" customWidth="1"/>
    <col min="6647" max="6647" width="15.5703125" style="3" customWidth="1"/>
    <col min="6648" max="6659" width="0" style="3" hidden="1" customWidth="1"/>
    <col min="6660" max="6897" width="8.85546875" style="3"/>
    <col min="6898" max="6898" width="54.85546875" style="3" customWidth="1"/>
    <col min="6899" max="6899" width="7" style="3" customWidth="1"/>
    <col min="6900" max="6900" width="21.7109375" style="3" customWidth="1"/>
    <col min="6901" max="6901" width="16.28515625" style="3" customWidth="1"/>
    <col min="6902" max="6902" width="15.28515625" style="3" customWidth="1"/>
    <col min="6903" max="6903" width="15.5703125" style="3" customWidth="1"/>
    <col min="6904" max="6915" width="0" style="3" hidden="1" customWidth="1"/>
    <col min="6916" max="7153" width="8.85546875" style="3"/>
    <col min="7154" max="7154" width="54.85546875" style="3" customWidth="1"/>
    <col min="7155" max="7155" width="7" style="3" customWidth="1"/>
    <col min="7156" max="7156" width="21.7109375" style="3" customWidth="1"/>
    <col min="7157" max="7157" width="16.28515625" style="3" customWidth="1"/>
    <col min="7158" max="7158" width="15.28515625" style="3" customWidth="1"/>
    <col min="7159" max="7159" width="15.5703125" style="3" customWidth="1"/>
    <col min="7160" max="7171" width="0" style="3" hidden="1" customWidth="1"/>
    <col min="7172" max="7409" width="8.85546875" style="3"/>
    <col min="7410" max="7410" width="54.85546875" style="3" customWidth="1"/>
    <col min="7411" max="7411" width="7" style="3" customWidth="1"/>
    <col min="7412" max="7412" width="21.7109375" style="3" customWidth="1"/>
    <col min="7413" max="7413" width="16.28515625" style="3" customWidth="1"/>
    <col min="7414" max="7414" width="15.28515625" style="3" customWidth="1"/>
    <col min="7415" max="7415" width="15.5703125" style="3" customWidth="1"/>
    <col min="7416" max="7427" width="0" style="3" hidden="1" customWidth="1"/>
    <col min="7428" max="7665" width="8.85546875" style="3"/>
    <col min="7666" max="7666" width="54.85546875" style="3" customWidth="1"/>
    <col min="7667" max="7667" width="7" style="3" customWidth="1"/>
    <col min="7668" max="7668" width="21.7109375" style="3" customWidth="1"/>
    <col min="7669" max="7669" width="16.28515625" style="3" customWidth="1"/>
    <col min="7670" max="7670" width="15.28515625" style="3" customWidth="1"/>
    <col min="7671" max="7671" width="15.5703125" style="3" customWidth="1"/>
    <col min="7672" max="7683" width="0" style="3" hidden="1" customWidth="1"/>
    <col min="7684" max="7921" width="8.85546875" style="3"/>
    <col min="7922" max="7922" width="54.85546875" style="3" customWidth="1"/>
    <col min="7923" max="7923" width="7" style="3" customWidth="1"/>
    <col min="7924" max="7924" width="21.7109375" style="3" customWidth="1"/>
    <col min="7925" max="7925" width="16.28515625" style="3" customWidth="1"/>
    <col min="7926" max="7926" width="15.28515625" style="3" customWidth="1"/>
    <col min="7927" max="7927" width="15.5703125" style="3" customWidth="1"/>
    <col min="7928" max="7939" width="0" style="3" hidden="1" customWidth="1"/>
    <col min="7940" max="8177" width="8.85546875" style="3"/>
    <col min="8178" max="8178" width="54.85546875" style="3" customWidth="1"/>
    <col min="8179" max="8179" width="7" style="3" customWidth="1"/>
    <col min="8180" max="8180" width="21.7109375" style="3" customWidth="1"/>
    <col min="8181" max="8181" width="16.28515625" style="3" customWidth="1"/>
    <col min="8182" max="8182" width="15.28515625" style="3" customWidth="1"/>
    <col min="8183" max="8183" width="15.5703125" style="3" customWidth="1"/>
    <col min="8184" max="8195" width="0" style="3" hidden="1" customWidth="1"/>
    <col min="8196" max="8433" width="8.85546875" style="3"/>
    <col min="8434" max="8434" width="54.85546875" style="3" customWidth="1"/>
    <col min="8435" max="8435" width="7" style="3" customWidth="1"/>
    <col min="8436" max="8436" width="21.7109375" style="3" customWidth="1"/>
    <col min="8437" max="8437" width="16.28515625" style="3" customWidth="1"/>
    <col min="8438" max="8438" width="15.28515625" style="3" customWidth="1"/>
    <col min="8439" max="8439" width="15.5703125" style="3" customWidth="1"/>
    <col min="8440" max="8451" width="0" style="3" hidden="1" customWidth="1"/>
    <col min="8452" max="8689" width="8.85546875" style="3"/>
    <col min="8690" max="8690" width="54.85546875" style="3" customWidth="1"/>
    <col min="8691" max="8691" width="7" style="3" customWidth="1"/>
    <col min="8692" max="8692" width="21.7109375" style="3" customWidth="1"/>
    <col min="8693" max="8693" width="16.28515625" style="3" customWidth="1"/>
    <col min="8694" max="8694" width="15.28515625" style="3" customWidth="1"/>
    <col min="8695" max="8695" width="15.5703125" style="3" customWidth="1"/>
    <col min="8696" max="8707" width="0" style="3" hidden="1" customWidth="1"/>
    <col min="8708" max="8945" width="8.85546875" style="3"/>
    <col min="8946" max="8946" width="54.85546875" style="3" customWidth="1"/>
    <col min="8947" max="8947" width="7" style="3" customWidth="1"/>
    <col min="8948" max="8948" width="21.7109375" style="3" customWidth="1"/>
    <col min="8949" max="8949" width="16.28515625" style="3" customWidth="1"/>
    <col min="8950" max="8950" width="15.28515625" style="3" customWidth="1"/>
    <col min="8951" max="8951" width="15.5703125" style="3" customWidth="1"/>
    <col min="8952" max="8963" width="0" style="3" hidden="1" customWidth="1"/>
    <col min="8964" max="9201" width="8.85546875" style="3"/>
    <col min="9202" max="9202" width="54.85546875" style="3" customWidth="1"/>
    <col min="9203" max="9203" width="7" style="3" customWidth="1"/>
    <col min="9204" max="9204" width="21.7109375" style="3" customWidth="1"/>
    <col min="9205" max="9205" width="16.28515625" style="3" customWidth="1"/>
    <col min="9206" max="9206" width="15.28515625" style="3" customWidth="1"/>
    <col min="9207" max="9207" width="15.5703125" style="3" customWidth="1"/>
    <col min="9208" max="9219" width="0" style="3" hidden="1" customWidth="1"/>
    <col min="9220" max="9457" width="8.85546875" style="3"/>
    <col min="9458" max="9458" width="54.85546875" style="3" customWidth="1"/>
    <col min="9459" max="9459" width="7" style="3" customWidth="1"/>
    <col min="9460" max="9460" width="21.7109375" style="3" customWidth="1"/>
    <col min="9461" max="9461" width="16.28515625" style="3" customWidth="1"/>
    <col min="9462" max="9462" width="15.28515625" style="3" customWidth="1"/>
    <col min="9463" max="9463" width="15.5703125" style="3" customWidth="1"/>
    <col min="9464" max="9475" width="0" style="3" hidden="1" customWidth="1"/>
    <col min="9476" max="9713" width="8.85546875" style="3"/>
    <col min="9714" max="9714" width="54.85546875" style="3" customWidth="1"/>
    <col min="9715" max="9715" width="7" style="3" customWidth="1"/>
    <col min="9716" max="9716" width="21.7109375" style="3" customWidth="1"/>
    <col min="9717" max="9717" width="16.28515625" style="3" customWidth="1"/>
    <col min="9718" max="9718" width="15.28515625" style="3" customWidth="1"/>
    <col min="9719" max="9719" width="15.5703125" style="3" customWidth="1"/>
    <col min="9720" max="9731" width="0" style="3" hidden="1" customWidth="1"/>
    <col min="9732" max="9969" width="8.85546875" style="3"/>
    <col min="9970" max="9970" width="54.85546875" style="3" customWidth="1"/>
    <col min="9971" max="9971" width="7" style="3" customWidth="1"/>
    <col min="9972" max="9972" width="21.7109375" style="3" customWidth="1"/>
    <col min="9973" max="9973" width="16.28515625" style="3" customWidth="1"/>
    <col min="9974" max="9974" width="15.28515625" style="3" customWidth="1"/>
    <col min="9975" max="9975" width="15.5703125" style="3" customWidth="1"/>
    <col min="9976" max="9987" width="0" style="3" hidden="1" customWidth="1"/>
    <col min="9988" max="10225" width="8.85546875" style="3"/>
    <col min="10226" max="10226" width="54.85546875" style="3" customWidth="1"/>
    <col min="10227" max="10227" width="7" style="3" customWidth="1"/>
    <col min="10228" max="10228" width="21.7109375" style="3" customWidth="1"/>
    <col min="10229" max="10229" width="16.28515625" style="3" customWidth="1"/>
    <col min="10230" max="10230" width="15.28515625" style="3" customWidth="1"/>
    <col min="10231" max="10231" width="15.5703125" style="3" customWidth="1"/>
    <col min="10232" max="10243" width="0" style="3" hidden="1" customWidth="1"/>
    <col min="10244" max="10481" width="8.85546875" style="3"/>
    <col min="10482" max="10482" width="54.85546875" style="3" customWidth="1"/>
    <col min="10483" max="10483" width="7" style="3" customWidth="1"/>
    <col min="10484" max="10484" width="21.7109375" style="3" customWidth="1"/>
    <col min="10485" max="10485" width="16.28515625" style="3" customWidth="1"/>
    <col min="10486" max="10486" width="15.28515625" style="3" customWidth="1"/>
    <col min="10487" max="10487" width="15.5703125" style="3" customWidth="1"/>
    <col min="10488" max="10499" width="0" style="3" hidden="1" customWidth="1"/>
    <col min="10500" max="10737" width="8.85546875" style="3"/>
    <col min="10738" max="10738" width="54.85546875" style="3" customWidth="1"/>
    <col min="10739" max="10739" width="7" style="3" customWidth="1"/>
    <col min="10740" max="10740" width="21.7109375" style="3" customWidth="1"/>
    <col min="10741" max="10741" width="16.28515625" style="3" customWidth="1"/>
    <col min="10742" max="10742" width="15.28515625" style="3" customWidth="1"/>
    <col min="10743" max="10743" width="15.5703125" style="3" customWidth="1"/>
    <col min="10744" max="10755" width="0" style="3" hidden="1" customWidth="1"/>
    <col min="10756" max="10993" width="8.85546875" style="3"/>
    <col min="10994" max="10994" width="54.85546875" style="3" customWidth="1"/>
    <col min="10995" max="10995" width="7" style="3" customWidth="1"/>
    <col min="10996" max="10996" width="21.7109375" style="3" customWidth="1"/>
    <col min="10997" max="10997" width="16.28515625" style="3" customWidth="1"/>
    <col min="10998" max="10998" width="15.28515625" style="3" customWidth="1"/>
    <col min="10999" max="10999" width="15.5703125" style="3" customWidth="1"/>
    <col min="11000" max="11011" width="0" style="3" hidden="1" customWidth="1"/>
    <col min="11012" max="11249" width="8.85546875" style="3"/>
    <col min="11250" max="11250" width="54.85546875" style="3" customWidth="1"/>
    <col min="11251" max="11251" width="7" style="3" customWidth="1"/>
    <col min="11252" max="11252" width="21.7109375" style="3" customWidth="1"/>
    <col min="11253" max="11253" width="16.28515625" style="3" customWidth="1"/>
    <col min="11254" max="11254" width="15.28515625" style="3" customWidth="1"/>
    <col min="11255" max="11255" width="15.5703125" style="3" customWidth="1"/>
    <col min="11256" max="11267" width="0" style="3" hidden="1" customWidth="1"/>
    <col min="11268" max="11505" width="8.85546875" style="3"/>
    <col min="11506" max="11506" width="54.85546875" style="3" customWidth="1"/>
    <col min="11507" max="11507" width="7" style="3" customWidth="1"/>
    <col min="11508" max="11508" width="21.7109375" style="3" customWidth="1"/>
    <col min="11509" max="11509" width="16.28515625" style="3" customWidth="1"/>
    <col min="11510" max="11510" width="15.28515625" style="3" customWidth="1"/>
    <col min="11511" max="11511" width="15.5703125" style="3" customWidth="1"/>
    <col min="11512" max="11523" width="0" style="3" hidden="1" customWidth="1"/>
    <col min="11524" max="11761" width="8.85546875" style="3"/>
    <col min="11762" max="11762" width="54.85546875" style="3" customWidth="1"/>
    <col min="11763" max="11763" width="7" style="3" customWidth="1"/>
    <col min="11764" max="11764" width="21.7109375" style="3" customWidth="1"/>
    <col min="11765" max="11765" width="16.28515625" style="3" customWidth="1"/>
    <col min="11766" max="11766" width="15.28515625" style="3" customWidth="1"/>
    <col min="11767" max="11767" width="15.5703125" style="3" customWidth="1"/>
    <col min="11768" max="11779" width="0" style="3" hidden="1" customWidth="1"/>
    <col min="11780" max="12017" width="8.85546875" style="3"/>
    <col min="12018" max="12018" width="54.85546875" style="3" customWidth="1"/>
    <col min="12019" max="12019" width="7" style="3" customWidth="1"/>
    <col min="12020" max="12020" width="21.7109375" style="3" customWidth="1"/>
    <col min="12021" max="12021" width="16.28515625" style="3" customWidth="1"/>
    <col min="12022" max="12022" width="15.28515625" style="3" customWidth="1"/>
    <col min="12023" max="12023" width="15.5703125" style="3" customWidth="1"/>
    <col min="12024" max="12035" width="0" style="3" hidden="1" customWidth="1"/>
    <col min="12036" max="12273" width="8.85546875" style="3"/>
    <col min="12274" max="12274" width="54.85546875" style="3" customWidth="1"/>
    <col min="12275" max="12275" width="7" style="3" customWidth="1"/>
    <col min="12276" max="12276" width="21.7109375" style="3" customWidth="1"/>
    <col min="12277" max="12277" width="16.28515625" style="3" customWidth="1"/>
    <col min="12278" max="12278" width="15.28515625" style="3" customWidth="1"/>
    <col min="12279" max="12279" width="15.5703125" style="3" customWidth="1"/>
    <col min="12280" max="12291" width="0" style="3" hidden="1" customWidth="1"/>
    <col min="12292" max="12529" width="8.85546875" style="3"/>
    <col min="12530" max="12530" width="54.85546875" style="3" customWidth="1"/>
    <col min="12531" max="12531" width="7" style="3" customWidth="1"/>
    <col min="12532" max="12532" width="21.7109375" style="3" customWidth="1"/>
    <col min="12533" max="12533" width="16.28515625" style="3" customWidth="1"/>
    <col min="12534" max="12534" width="15.28515625" style="3" customWidth="1"/>
    <col min="12535" max="12535" width="15.5703125" style="3" customWidth="1"/>
    <col min="12536" max="12547" width="0" style="3" hidden="1" customWidth="1"/>
    <col min="12548" max="12785" width="8.85546875" style="3"/>
    <col min="12786" max="12786" width="54.85546875" style="3" customWidth="1"/>
    <col min="12787" max="12787" width="7" style="3" customWidth="1"/>
    <col min="12788" max="12788" width="21.7109375" style="3" customWidth="1"/>
    <col min="12789" max="12789" width="16.28515625" style="3" customWidth="1"/>
    <col min="12790" max="12790" width="15.28515625" style="3" customWidth="1"/>
    <col min="12791" max="12791" width="15.5703125" style="3" customWidth="1"/>
    <col min="12792" max="12803" width="0" style="3" hidden="1" customWidth="1"/>
    <col min="12804" max="13041" width="8.85546875" style="3"/>
    <col min="13042" max="13042" width="54.85546875" style="3" customWidth="1"/>
    <col min="13043" max="13043" width="7" style="3" customWidth="1"/>
    <col min="13044" max="13044" width="21.7109375" style="3" customWidth="1"/>
    <col min="13045" max="13045" width="16.28515625" style="3" customWidth="1"/>
    <col min="13046" max="13046" width="15.28515625" style="3" customWidth="1"/>
    <col min="13047" max="13047" width="15.5703125" style="3" customWidth="1"/>
    <col min="13048" max="13059" width="0" style="3" hidden="1" customWidth="1"/>
    <col min="13060" max="13297" width="8.85546875" style="3"/>
    <col min="13298" max="13298" width="54.85546875" style="3" customWidth="1"/>
    <col min="13299" max="13299" width="7" style="3" customWidth="1"/>
    <col min="13300" max="13300" width="21.7109375" style="3" customWidth="1"/>
    <col min="13301" max="13301" width="16.28515625" style="3" customWidth="1"/>
    <col min="13302" max="13302" width="15.28515625" style="3" customWidth="1"/>
    <col min="13303" max="13303" width="15.5703125" style="3" customWidth="1"/>
    <col min="13304" max="13315" width="0" style="3" hidden="1" customWidth="1"/>
    <col min="13316" max="13553" width="8.85546875" style="3"/>
    <col min="13554" max="13554" width="54.85546875" style="3" customWidth="1"/>
    <col min="13555" max="13555" width="7" style="3" customWidth="1"/>
    <col min="13556" max="13556" width="21.7109375" style="3" customWidth="1"/>
    <col min="13557" max="13557" width="16.28515625" style="3" customWidth="1"/>
    <col min="13558" max="13558" width="15.28515625" style="3" customWidth="1"/>
    <col min="13559" max="13559" width="15.5703125" style="3" customWidth="1"/>
    <col min="13560" max="13571" width="0" style="3" hidden="1" customWidth="1"/>
    <col min="13572" max="13809" width="8.85546875" style="3"/>
    <col min="13810" max="13810" width="54.85546875" style="3" customWidth="1"/>
    <col min="13811" max="13811" width="7" style="3" customWidth="1"/>
    <col min="13812" max="13812" width="21.7109375" style="3" customWidth="1"/>
    <col min="13813" max="13813" width="16.28515625" style="3" customWidth="1"/>
    <col min="13814" max="13814" width="15.28515625" style="3" customWidth="1"/>
    <col min="13815" max="13815" width="15.5703125" style="3" customWidth="1"/>
    <col min="13816" max="13827" width="0" style="3" hidden="1" customWidth="1"/>
    <col min="13828" max="14065" width="8.85546875" style="3"/>
    <col min="14066" max="14066" width="54.85546875" style="3" customWidth="1"/>
    <col min="14067" max="14067" width="7" style="3" customWidth="1"/>
    <col min="14068" max="14068" width="21.7109375" style="3" customWidth="1"/>
    <col min="14069" max="14069" width="16.28515625" style="3" customWidth="1"/>
    <col min="14070" max="14070" width="15.28515625" style="3" customWidth="1"/>
    <col min="14071" max="14071" width="15.5703125" style="3" customWidth="1"/>
    <col min="14072" max="14083" width="0" style="3" hidden="1" customWidth="1"/>
    <col min="14084" max="14321" width="8.85546875" style="3"/>
    <col min="14322" max="14322" width="54.85546875" style="3" customWidth="1"/>
    <col min="14323" max="14323" width="7" style="3" customWidth="1"/>
    <col min="14324" max="14324" width="21.7109375" style="3" customWidth="1"/>
    <col min="14325" max="14325" width="16.28515625" style="3" customWidth="1"/>
    <col min="14326" max="14326" width="15.28515625" style="3" customWidth="1"/>
    <col min="14327" max="14327" width="15.5703125" style="3" customWidth="1"/>
    <col min="14328" max="14339" width="0" style="3" hidden="1" customWidth="1"/>
    <col min="14340" max="14577" width="8.85546875" style="3"/>
    <col min="14578" max="14578" width="54.85546875" style="3" customWidth="1"/>
    <col min="14579" max="14579" width="7" style="3" customWidth="1"/>
    <col min="14580" max="14580" width="21.7109375" style="3" customWidth="1"/>
    <col min="14581" max="14581" width="16.28515625" style="3" customWidth="1"/>
    <col min="14582" max="14582" width="15.28515625" style="3" customWidth="1"/>
    <col min="14583" max="14583" width="15.5703125" style="3" customWidth="1"/>
    <col min="14584" max="14595" width="0" style="3" hidden="1" customWidth="1"/>
    <col min="14596" max="14833" width="8.85546875" style="3"/>
    <col min="14834" max="14834" width="54.85546875" style="3" customWidth="1"/>
    <col min="14835" max="14835" width="7" style="3" customWidth="1"/>
    <col min="14836" max="14836" width="21.7109375" style="3" customWidth="1"/>
    <col min="14837" max="14837" width="16.28515625" style="3" customWidth="1"/>
    <col min="14838" max="14838" width="15.28515625" style="3" customWidth="1"/>
    <col min="14839" max="14839" width="15.5703125" style="3" customWidth="1"/>
    <col min="14840" max="14851" width="0" style="3" hidden="1" customWidth="1"/>
    <col min="14852" max="15089" width="8.85546875" style="3"/>
    <col min="15090" max="15090" width="54.85546875" style="3" customWidth="1"/>
    <col min="15091" max="15091" width="7" style="3" customWidth="1"/>
    <col min="15092" max="15092" width="21.7109375" style="3" customWidth="1"/>
    <col min="15093" max="15093" width="16.28515625" style="3" customWidth="1"/>
    <col min="15094" max="15094" width="15.28515625" style="3" customWidth="1"/>
    <col min="15095" max="15095" width="15.5703125" style="3" customWidth="1"/>
    <col min="15096" max="15107" width="0" style="3" hidden="1" customWidth="1"/>
    <col min="15108" max="15345" width="8.85546875" style="3"/>
    <col min="15346" max="15346" width="54.85546875" style="3" customWidth="1"/>
    <col min="15347" max="15347" width="7" style="3" customWidth="1"/>
    <col min="15348" max="15348" width="21.7109375" style="3" customWidth="1"/>
    <col min="15349" max="15349" width="16.28515625" style="3" customWidth="1"/>
    <col min="15350" max="15350" width="15.28515625" style="3" customWidth="1"/>
    <col min="15351" max="15351" width="15.5703125" style="3" customWidth="1"/>
    <col min="15352" max="15363" width="0" style="3" hidden="1" customWidth="1"/>
    <col min="15364" max="15601" width="8.85546875" style="3"/>
    <col min="15602" max="15602" width="54.85546875" style="3" customWidth="1"/>
    <col min="15603" max="15603" width="7" style="3" customWidth="1"/>
    <col min="15604" max="15604" width="21.7109375" style="3" customWidth="1"/>
    <col min="15605" max="15605" width="16.28515625" style="3" customWidth="1"/>
    <col min="15606" max="15606" width="15.28515625" style="3" customWidth="1"/>
    <col min="15607" max="15607" width="15.5703125" style="3" customWidth="1"/>
    <col min="15608" max="15619" width="0" style="3" hidden="1" customWidth="1"/>
    <col min="15620" max="15857" width="8.85546875" style="3"/>
    <col min="15858" max="15858" width="54.85546875" style="3" customWidth="1"/>
    <col min="15859" max="15859" width="7" style="3" customWidth="1"/>
    <col min="15860" max="15860" width="21.7109375" style="3" customWidth="1"/>
    <col min="15861" max="15861" width="16.28515625" style="3" customWidth="1"/>
    <col min="15862" max="15862" width="15.28515625" style="3" customWidth="1"/>
    <col min="15863" max="15863" width="15.5703125" style="3" customWidth="1"/>
    <col min="15864" max="15875" width="0" style="3" hidden="1" customWidth="1"/>
    <col min="15876" max="16113" width="8.85546875" style="3"/>
    <col min="16114" max="16114" width="54.85546875" style="3" customWidth="1"/>
    <col min="16115" max="16115" width="7" style="3" customWidth="1"/>
    <col min="16116" max="16116" width="21.7109375" style="3" customWidth="1"/>
    <col min="16117" max="16117" width="16.28515625" style="3" customWidth="1"/>
    <col min="16118" max="16118" width="15.28515625" style="3" customWidth="1"/>
    <col min="16119" max="16119" width="15.5703125" style="3" customWidth="1"/>
    <col min="16120" max="16131" width="0" style="3" hidden="1" customWidth="1"/>
    <col min="16132" max="16384" width="8.85546875" style="3"/>
  </cols>
  <sheetData>
    <row r="1" spans="1:25">
      <c r="B1" s="1"/>
      <c r="C1" s="2"/>
      <c r="D1" s="103" t="s">
        <v>384</v>
      </c>
      <c r="E1" s="103"/>
      <c r="F1" s="103"/>
    </row>
    <row r="2" spans="1:25">
      <c r="B2" s="4"/>
      <c r="C2" s="2"/>
      <c r="D2" s="103"/>
      <c r="E2" s="103"/>
      <c r="F2" s="103"/>
    </row>
    <row r="3" spans="1:25">
      <c r="B3" s="4"/>
      <c r="C3" s="2"/>
      <c r="D3" s="103"/>
      <c r="E3" s="103"/>
      <c r="F3" s="103"/>
    </row>
    <row r="4" spans="1:25">
      <c r="B4" s="4"/>
      <c r="C4" s="2"/>
      <c r="D4" s="103"/>
      <c r="E4" s="103"/>
      <c r="F4" s="103"/>
    </row>
    <row r="5" spans="1:25">
      <c r="B5" s="4"/>
      <c r="C5" s="2"/>
      <c r="D5" s="103"/>
      <c r="E5" s="103"/>
      <c r="F5" s="103"/>
    </row>
    <row r="6" spans="1:25" s="5" customFormat="1" ht="36.6" customHeight="1">
      <c r="A6" s="104" t="s">
        <v>322</v>
      </c>
      <c r="B6" s="104"/>
      <c r="C6" s="104"/>
      <c r="D6" s="104"/>
      <c r="E6" s="104"/>
      <c r="F6" s="104"/>
      <c r="W6" s="55"/>
    </row>
    <row r="7" spans="1:25">
      <c r="A7" s="81"/>
      <c r="B7" s="6"/>
      <c r="C7" s="6"/>
      <c r="F7" s="8" t="s">
        <v>0</v>
      </c>
    </row>
    <row r="8" spans="1:25" ht="34.9" customHeight="1">
      <c r="A8" s="105" t="s">
        <v>1</v>
      </c>
      <c r="B8" s="106" t="s">
        <v>2</v>
      </c>
      <c r="C8" s="106"/>
      <c r="D8" s="107" t="s">
        <v>3</v>
      </c>
      <c r="E8" s="107" t="s">
        <v>252</v>
      </c>
      <c r="F8" s="107" t="s">
        <v>323</v>
      </c>
    </row>
    <row r="9" spans="1:25" ht="45.6" customHeight="1">
      <c r="A9" s="105"/>
      <c r="B9" s="72" t="s">
        <v>4</v>
      </c>
      <c r="C9" s="72" t="s">
        <v>5</v>
      </c>
      <c r="D9" s="107"/>
      <c r="E9" s="107"/>
      <c r="F9" s="107"/>
    </row>
    <row r="10" spans="1:25">
      <c r="A10" s="82" t="s">
        <v>6</v>
      </c>
      <c r="B10" s="9" t="s">
        <v>7</v>
      </c>
      <c r="C10" s="10" t="s">
        <v>8</v>
      </c>
      <c r="D10" s="11">
        <f>+D11+D27+D40+D48+D55+D58+D74+D84+D94+D103+D126+D17</f>
        <v>836206000</v>
      </c>
      <c r="E10" s="11">
        <f>+E11+E27+E40+E48+E55+E58+E74+E84+E94+E103+E126+E17</f>
        <v>825695000</v>
      </c>
      <c r="F10" s="11">
        <f>+F11+F27+F40+F48+F55+F58+F74+F84+F94+F103+F126+F17</f>
        <v>859093000</v>
      </c>
      <c r="U10" s="101">
        <v>182</v>
      </c>
      <c r="V10" s="102"/>
      <c r="W10" s="102"/>
    </row>
    <row r="11" spans="1:25" s="13" customFormat="1" ht="15">
      <c r="A11" s="82" t="s">
        <v>9</v>
      </c>
      <c r="B11" s="9" t="s">
        <v>7</v>
      </c>
      <c r="C11" s="12" t="s">
        <v>10</v>
      </c>
      <c r="D11" s="11">
        <f>+D12</f>
        <v>471744000</v>
      </c>
      <c r="E11" s="11">
        <f>+E12</f>
        <v>506179000</v>
      </c>
      <c r="F11" s="11">
        <f>+F12</f>
        <v>544886000</v>
      </c>
      <c r="U11" s="65">
        <v>706103000</v>
      </c>
      <c r="V11" s="65">
        <v>691362000</v>
      </c>
      <c r="W11" s="65">
        <v>718439000</v>
      </c>
      <c r="X11" s="56"/>
      <c r="Y11" s="56"/>
    </row>
    <row r="12" spans="1:25" s="14" customFormat="1" ht="16.899999999999999" customHeight="1">
      <c r="A12" s="82" t="s">
        <v>11</v>
      </c>
      <c r="B12" s="9" t="s">
        <v>7</v>
      </c>
      <c r="C12" s="12" t="s">
        <v>12</v>
      </c>
      <c r="D12" s="11">
        <f>+D13+D14+D16+D15</f>
        <v>471744000</v>
      </c>
      <c r="E12" s="11">
        <f>+E13+E14+E16+E15</f>
        <v>506179000</v>
      </c>
      <c r="F12" s="11">
        <f>+F13+F14+F16+F15</f>
        <v>544886000</v>
      </c>
      <c r="U12" s="98">
        <v>904</v>
      </c>
      <c r="V12" s="99"/>
      <c r="W12" s="100"/>
      <c r="X12" s="3"/>
      <c r="Y12" s="3"/>
    </row>
    <row r="13" spans="1:25" ht="63.75">
      <c r="A13" s="83" t="s">
        <v>13</v>
      </c>
      <c r="B13" s="15" t="s">
        <v>14</v>
      </c>
      <c r="C13" s="15" t="s">
        <v>15</v>
      </c>
      <c r="D13" s="11">
        <v>454557000</v>
      </c>
      <c r="E13" s="11">
        <v>488604000</v>
      </c>
      <c r="F13" s="11">
        <v>526910000</v>
      </c>
      <c r="U13" s="68">
        <v>104146000</v>
      </c>
      <c r="V13" s="68">
        <v>107817000</v>
      </c>
      <c r="W13" s="69">
        <v>113857000</v>
      </c>
    </row>
    <row r="14" spans="1:25" ht="96.6" customHeight="1">
      <c r="A14" s="83" t="s">
        <v>16</v>
      </c>
      <c r="B14" s="15" t="s">
        <v>14</v>
      </c>
      <c r="C14" s="15" t="s">
        <v>17</v>
      </c>
      <c r="D14" s="11">
        <v>11363000</v>
      </c>
      <c r="E14" s="11">
        <v>11670000</v>
      </c>
      <c r="F14" s="11">
        <v>11985000</v>
      </c>
    </row>
    <row r="15" spans="1:25" ht="43.9" customHeight="1">
      <c r="A15" s="83" t="s">
        <v>18</v>
      </c>
      <c r="B15" s="15" t="s">
        <v>14</v>
      </c>
      <c r="C15" s="15" t="s">
        <v>19</v>
      </c>
      <c r="D15" s="11">
        <v>1024000</v>
      </c>
      <c r="E15" s="11">
        <v>1095000</v>
      </c>
      <c r="F15" s="11">
        <v>1171000</v>
      </c>
    </row>
    <row r="16" spans="1:25" ht="83.45" customHeight="1">
      <c r="A16" s="83" t="s">
        <v>20</v>
      </c>
      <c r="B16" s="15" t="s">
        <v>14</v>
      </c>
      <c r="C16" s="15" t="s">
        <v>21</v>
      </c>
      <c r="D16" s="11">
        <v>4800000</v>
      </c>
      <c r="E16" s="11">
        <v>4810000</v>
      </c>
      <c r="F16" s="11">
        <v>4820000</v>
      </c>
    </row>
    <row r="17" spans="1:25" ht="25.5">
      <c r="A17" s="83" t="s">
        <v>22</v>
      </c>
      <c r="B17" s="15" t="s">
        <v>7</v>
      </c>
      <c r="C17" s="15" t="s">
        <v>23</v>
      </c>
      <c r="D17" s="11">
        <f>+D18</f>
        <v>8690000</v>
      </c>
      <c r="E17" s="11">
        <f>+E18</f>
        <v>9065000</v>
      </c>
      <c r="F17" s="11">
        <f>+F18</f>
        <v>9065000</v>
      </c>
    </row>
    <row r="18" spans="1:25" ht="25.5">
      <c r="A18" s="83" t="s">
        <v>24</v>
      </c>
      <c r="B18" s="15" t="s">
        <v>7</v>
      </c>
      <c r="C18" s="15" t="s">
        <v>25</v>
      </c>
      <c r="D18" s="11">
        <f>+D19+D21+D23+D25</f>
        <v>8690000</v>
      </c>
      <c r="E18" s="11">
        <f>+E19+E21+E23+E25</f>
        <v>9065000</v>
      </c>
      <c r="F18" s="11">
        <f>+F19+F21+F23+F25</f>
        <v>9065000</v>
      </c>
    </row>
    <row r="19" spans="1:25" ht="58.15" customHeight="1">
      <c r="A19" s="83" t="s">
        <v>282</v>
      </c>
      <c r="B19" s="15" t="s">
        <v>7</v>
      </c>
      <c r="C19" s="15" t="s">
        <v>27</v>
      </c>
      <c r="D19" s="11">
        <f>+D20</f>
        <v>3217000</v>
      </c>
      <c r="E19" s="11">
        <f>+E20</f>
        <v>3345000</v>
      </c>
      <c r="F19" s="11">
        <f>+F20</f>
        <v>3345000</v>
      </c>
    </row>
    <row r="20" spans="1:25" ht="89.25">
      <c r="A20" s="83" t="s">
        <v>283</v>
      </c>
      <c r="B20" s="43">
        <v>100</v>
      </c>
      <c r="C20" s="44" t="s">
        <v>284</v>
      </c>
      <c r="D20" s="11">
        <v>3217000</v>
      </c>
      <c r="E20" s="11">
        <v>3345000</v>
      </c>
      <c r="F20" s="11">
        <v>3345000</v>
      </c>
    </row>
    <row r="21" spans="1:25" ht="73.150000000000006" customHeight="1">
      <c r="A21" s="83" t="s">
        <v>285</v>
      </c>
      <c r="B21" s="15" t="s">
        <v>7</v>
      </c>
      <c r="C21" s="15" t="s">
        <v>28</v>
      </c>
      <c r="D21" s="11">
        <f>+D22</f>
        <v>23000</v>
      </c>
      <c r="E21" s="11">
        <f>+E22</f>
        <v>24000</v>
      </c>
      <c r="F21" s="11">
        <f>+F22</f>
        <v>24000</v>
      </c>
    </row>
    <row r="22" spans="1:25" ht="102">
      <c r="A22" s="83" t="s">
        <v>286</v>
      </c>
      <c r="B22" s="15" t="s">
        <v>26</v>
      </c>
      <c r="C22" s="44" t="s">
        <v>287</v>
      </c>
      <c r="D22" s="11">
        <v>23000</v>
      </c>
      <c r="E22" s="11">
        <v>24000</v>
      </c>
      <c r="F22" s="11">
        <v>24000</v>
      </c>
    </row>
    <row r="23" spans="1:25" ht="63.75">
      <c r="A23" s="83" t="s">
        <v>29</v>
      </c>
      <c r="B23" s="15" t="s">
        <v>7</v>
      </c>
      <c r="C23" s="15" t="s">
        <v>30</v>
      </c>
      <c r="D23" s="11">
        <f>+D24</f>
        <v>6150000</v>
      </c>
      <c r="E23" s="11">
        <f>+E24</f>
        <v>6396000</v>
      </c>
      <c r="F23" s="11">
        <f>+F24</f>
        <v>6396000</v>
      </c>
    </row>
    <row r="24" spans="1:25" ht="102">
      <c r="A24" s="83" t="s">
        <v>316</v>
      </c>
      <c r="B24" s="15" t="s">
        <v>26</v>
      </c>
      <c r="C24" s="44" t="s">
        <v>302</v>
      </c>
      <c r="D24" s="11">
        <v>6150000</v>
      </c>
      <c r="E24" s="11">
        <v>6396000</v>
      </c>
      <c r="F24" s="11">
        <v>6396000</v>
      </c>
    </row>
    <row r="25" spans="1:25" ht="60" customHeight="1">
      <c r="A25" s="83" t="s">
        <v>288</v>
      </c>
      <c r="B25" s="15" t="s">
        <v>7</v>
      </c>
      <c r="C25" s="15" t="s">
        <v>31</v>
      </c>
      <c r="D25" s="11">
        <f>+D26</f>
        <v>-700000</v>
      </c>
      <c r="E25" s="11">
        <f>+E26</f>
        <v>-700000</v>
      </c>
      <c r="F25" s="11">
        <f>+F26</f>
        <v>-700000</v>
      </c>
    </row>
    <row r="26" spans="1:25" ht="89.25">
      <c r="A26" s="83" t="s">
        <v>289</v>
      </c>
      <c r="B26" s="15" t="s">
        <v>26</v>
      </c>
      <c r="C26" s="44" t="s">
        <v>303</v>
      </c>
      <c r="D26" s="11">
        <v>-700000</v>
      </c>
      <c r="E26" s="11">
        <v>-700000</v>
      </c>
      <c r="F26" s="11">
        <v>-700000</v>
      </c>
    </row>
    <row r="27" spans="1:25" s="14" customFormat="1" ht="16.149999999999999" customHeight="1">
      <c r="A27" s="82" t="s">
        <v>32</v>
      </c>
      <c r="B27" s="15" t="s">
        <v>7</v>
      </c>
      <c r="C27" s="12" t="s">
        <v>33</v>
      </c>
      <c r="D27" s="11">
        <f>+D33+D36+D38+D28</f>
        <v>149058000</v>
      </c>
      <c r="E27" s="11">
        <f>+E33+E36+E38+E28</f>
        <v>101383000</v>
      </c>
      <c r="F27" s="11">
        <f>+F33+F36+F38+F28</f>
        <v>88253000</v>
      </c>
      <c r="U27" s="3"/>
      <c r="V27" s="3"/>
      <c r="W27" s="1"/>
      <c r="X27" s="3"/>
      <c r="Y27" s="3"/>
    </row>
    <row r="28" spans="1:25" s="14" customFormat="1" ht="27" customHeight="1">
      <c r="A28" s="82" t="s">
        <v>34</v>
      </c>
      <c r="B28" s="15" t="s">
        <v>7</v>
      </c>
      <c r="C28" s="42" t="s">
        <v>35</v>
      </c>
      <c r="D28" s="11">
        <f>+D29+D31</f>
        <v>79800000</v>
      </c>
      <c r="E28" s="11">
        <f>+E29+E31</f>
        <v>83700000</v>
      </c>
      <c r="F28" s="11">
        <f>+F29+F31</f>
        <v>87770000</v>
      </c>
      <c r="U28" s="3"/>
      <c r="V28" s="3"/>
      <c r="W28" s="1"/>
      <c r="X28" s="3"/>
      <c r="Y28" s="3"/>
    </row>
    <row r="29" spans="1:25" s="14" customFormat="1" ht="28.15" customHeight="1">
      <c r="A29" s="82" t="s">
        <v>36</v>
      </c>
      <c r="B29" s="15" t="s">
        <v>7</v>
      </c>
      <c r="C29" s="42" t="s">
        <v>37</v>
      </c>
      <c r="D29" s="11">
        <f>+D30</f>
        <v>58300000</v>
      </c>
      <c r="E29" s="11">
        <f>+E30</f>
        <v>61000000</v>
      </c>
      <c r="F29" s="11">
        <f>+F30</f>
        <v>63800000</v>
      </c>
      <c r="U29" s="3"/>
      <c r="V29" s="3"/>
      <c r="W29" s="1"/>
      <c r="X29" s="3"/>
      <c r="Y29" s="3"/>
    </row>
    <row r="30" spans="1:25" s="14" customFormat="1" ht="25.5">
      <c r="A30" s="82" t="s">
        <v>36</v>
      </c>
      <c r="B30" s="15" t="s">
        <v>14</v>
      </c>
      <c r="C30" s="42" t="s">
        <v>38</v>
      </c>
      <c r="D30" s="11">
        <v>58300000</v>
      </c>
      <c r="E30" s="11">
        <v>61000000</v>
      </c>
      <c r="F30" s="11">
        <v>63800000</v>
      </c>
      <c r="U30" s="3"/>
      <c r="V30" s="3"/>
      <c r="W30" s="1"/>
      <c r="X30" s="3"/>
      <c r="Y30" s="3"/>
    </row>
    <row r="31" spans="1:25" s="14" customFormat="1" ht="38.25">
      <c r="A31" s="82" t="s">
        <v>39</v>
      </c>
      <c r="B31" s="15" t="s">
        <v>7</v>
      </c>
      <c r="C31" s="42" t="s">
        <v>40</v>
      </c>
      <c r="D31" s="11">
        <f>+D32</f>
        <v>21500000</v>
      </c>
      <c r="E31" s="11">
        <f>+E32</f>
        <v>22700000</v>
      </c>
      <c r="F31" s="11">
        <f>+F32</f>
        <v>23970000</v>
      </c>
      <c r="U31" s="3"/>
      <c r="V31" s="3"/>
      <c r="W31" s="1"/>
      <c r="X31" s="3"/>
      <c r="Y31" s="3"/>
    </row>
    <row r="32" spans="1:25" s="14" customFormat="1" ht="55.9" customHeight="1">
      <c r="A32" s="82" t="s">
        <v>41</v>
      </c>
      <c r="B32" s="15" t="s">
        <v>14</v>
      </c>
      <c r="C32" s="42" t="s">
        <v>42</v>
      </c>
      <c r="D32" s="11">
        <v>21500000</v>
      </c>
      <c r="E32" s="11">
        <v>22700000</v>
      </c>
      <c r="F32" s="11">
        <v>23970000</v>
      </c>
      <c r="U32" s="3"/>
      <c r="V32" s="3"/>
      <c r="W32" s="1"/>
      <c r="X32" s="3"/>
      <c r="Y32" s="3"/>
    </row>
    <row r="33" spans="1:25" ht="28.9" customHeight="1">
      <c r="A33" s="82" t="s">
        <v>43</v>
      </c>
      <c r="B33" s="15" t="s">
        <v>7</v>
      </c>
      <c r="C33" s="12" t="s">
        <v>44</v>
      </c>
      <c r="D33" s="11">
        <f>+D34+D35</f>
        <v>68795000</v>
      </c>
      <c r="E33" s="11">
        <f>+E34+E35</f>
        <v>17200000</v>
      </c>
      <c r="F33" s="11">
        <f>+F34+F35</f>
        <v>0</v>
      </c>
    </row>
    <row r="34" spans="1:25" ht="28.9" customHeight="1">
      <c r="A34" s="82" t="s">
        <v>43</v>
      </c>
      <c r="B34" s="15" t="s">
        <v>14</v>
      </c>
      <c r="C34" s="12" t="s">
        <v>45</v>
      </c>
      <c r="D34" s="11">
        <v>68794000</v>
      </c>
      <c r="E34" s="11">
        <v>17200000</v>
      </c>
      <c r="F34" s="11">
        <v>0</v>
      </c>
    </row>
    <row r="35" spans="1:25" ht="41.45" customHeight="1">
      <c r="A35" s="84" t="s">
        <v>46</v>
      </c>
      <c r="B35" s="15" t="s">
        <v>14</v>
      </c>
      <c r="C35" s="16" t="s">
        <v>47</v>
      </c>
      <c r="D35" s="11">
        <v>1000</v>
      </c>
      <c r="E35" s="11">
        <v>0</v>
      </c>
      <c r="F35" s="11">
        <v>0</v>
      </c>
    </row>
    <row r="36" spans="1:25" ht="14.45" customHeight="1">
      <c r="A36" s="84" t="s">
        <v>48</v>
      </c>
      <c r="B36" s="15" t="s">
        <v>7</v>
      </c>
      <c r="C36" s="16" t="s">
        <v>49</v>
      </c>
      <c r="D36" s="11">
        <f>+D37</f>
        <v>13000</v>
      </c>
      <c r="E36" s="11">
        <f>+E37</f>
        <v>13000</v>
      </c>
      <c r="F36" s="11">
        <f>+F37</f>
        <v>13000</v>
      </c>
    </row>
    <row r="37" spans="1:25" ht="15" customHeight="1">
      <c r="A37" s="84" t="s">
        <v>48</v>
      </c>
      <c r="B37" s="15" t="s">
        <v>14</v>
      </c>
      <c r="C37" s="16" t="s">
        <v>50</v>
      </c>
      <c r="D37" s="11">
        <v>13000</v>
      </c>
      <c r="E37" s="11">
        <v>13000</v>
      </c>
      <c r="F37" s="11">
        <v>13000</v>
      </c>
    </row>
    <row r="38" spans="1:25" ht="28.9" customHeight="1">
      <c r="A38" s="84" t="s">
        <v>51</v>
      </c>
      <c r="B38" s="15" t="s">
        <v>7</v>
      </c>
      <c r="C38" s="16" t="s">
        <v>52</v>
      </c>
      <c r="D38" s="11">
        <f>+D39</f>
        <v>450000</v>
      </c>
      <c r="E38" s="11">
        <f>+E39</f>
        <v>470000</v>
      </c>
      <c r="F38" s="11">
        <f>+F39</f>
        <v>470000</v>
      </c>
    </row>
    <row r="39" spans="1:25" ht="31.9" customHeight="1">
      <c r="A39" s="84" t="s">
        <v>53</v>
      </c>
      <c r="B39" s="15" t="s">
        <v>14</v>
      </c>
      <c r="C39" s="16" t="s">
        <v>54</v>
      </c>
      <c r="D39" s="11">
        <v>450000</v>
      </c>
      <c r="E39" s="11">
        <v>470000</v>
      </c>
      <c r="F39" s="11">
        <v>470000</v>
      </c>
    </row>
    <row r="40" spans="1:25" s="14" customFormat="1" ht="15" customHeight="1">
      <c r="A40" s="82" t="s">
        <v>55</v>
      </c>
      <c r="B40" s="15" t="s">
        <v>7</v>
      </c>
      <c r="C40" s="12" t="s">
        <v>56</v>
      </c>
      <c r="D40" s="11">
        <f>+D41+D43</f>
        <v>66700000</v>
      </c>
      <c r="E40" s="11">
        <f>+E41+E43</f>
        <v>65000000</v>
      </c>
      <c r="F40" s="11">
        <f>+F41+F43</f>
        <v>66300000</v>
      </c>
      <c r="U40" s="3"/>
      <c r="V40" s="3"/>
      <c r="W40" s="1"/>
      <c r="X40" s="3"/>
      <c r="Y40" s="3"/>
    </row>
    <row r="41" spans="1:25" ht="16.149999999999999" customHeight="1">
      <c r="A41" s="82" t="s">
        <v>57</v>
      </c>
      <c r="B41" s="15" t="s">
        <v>7</v>
      </c>
      <c r="C41" s="12" t="s">
        <v>58</v>
      </c>
      <c r="D41" s="11">
        <f>+D42</f>
        <v>22500000</v>
      </c>
      <c r="E41" s="11">
        <f>+E42</f>
        <v>20400000</v>
      </c>
      <c r="F41" s="11">
        <f>+F42</f>
        <v>21400000</v>
      </c>
    </row>
    <row r="42" spans="1:25" ht="42" customHeight="1">
      <c r="A42" s="82" t="s">
        <v>59</v>
      </c>
      <c r="B42" s="15" t="s">
        <v>14</v>
      </c>
      <c r="C42" s="12" t="s">
        <v>60</v>
      </c>
      <c r="D42" s="11">
        <v>22500000</v>
      </c>
      <c r="E42" s="11">
        <v>20400000</v>
      </c>
      <c r="F42" s="11">
        <v>21400000</v>
      </c>
    </row>
    <row r="43" spans="1:25" ht="15.6" customHeight="1">
      <c r="A43" s="83" t="s">
        <v>61</v>
      </c>
      <c r="B43" s="15" t="s">
        <v>7</v>
      </c>
      <c r="C43" s="15" t="s">
        <v>62</v>
      </c>
      <c r="D43" s="11">
        <f>+D44+D46</f>
        <v>44200000</v>
      </c>
      <c r="E43" s="11">
        <f>+E44+E46</f>
        <v>44600000</v>
      </c>
      <c r="F43" s="11">
        <f>+F44+F46</f>
        <v>44900000</v>
      </c>
    </row>
    <row r="44" spans="1:25" ht="14.45" customHeight="1">
      <c r="A44" s="83" t="s">
        <v>63</v>
      </c>
      <c r="B44" s="15" t="s">
        <v>7</v>
      </c>
      <c r="C44" s="15" t="s">
        <v>64</v>
      </c>
      <c r="D44" s="11">
        <f>+D45</f>
        <v>33500000</v>
      </c>
      <c r="E44" s="11">
        <f>+E45</f>
        <v>33800000</v>
      </c>
      <c r="F44" s="11">
        <f>+F45</f>
        <v>34000000</v>
      </c>
    </row>
    <row r="45" spans="1:25" ht="29.45" customHeight="1">
      <c r="A45" s="83" t="s">
        <v>65</v>
      </c>
      <c r="B45" s="15" t="s">
        <v>14</v>
      </c>
      <c r="C45" s="15" t="s">
        <v>66</v>
      </c>
      <c r="D45" s="11">
        <v>33500000</v>
      </c>
      <c r="E45" s="11">
        <v>33800000</v>
      </c>
      <c r="F45" s="11">
        <v>34000000</v>
      </c>
    </row>
    <row r="46" spans="1:25">
      <c r="A46" s="83" t="s">
        <v>67</v>
      </c>
      <c r="B46" s="15" t="s">
        <v>7</v>
      </c>
      <c r="C46" s="15" t="s">
        <v>68</v>
      </c>
      <c r="D46" s="11">
        <f>+D47</f>
        <v>10700000</v>
      </c>
      <c r="E46" s="11">
        <f>+E47</f>
        <v>10800000</v>
      </c>
      <c r="F46" s="11">
        <f>+F47</f>
        <v>10900000</v>
      </c>
    </row>
    <row r="47" spans="1:25" ht="28.9" customHeight="1">
      <c r="A47" s="83" t="s">
        <v>69</v>
      </c>
      <c r="B47" s="15" t="s">
        <v>14</v>
      </c>
      <c r="C47" s="15" t="s">
        <v>70</v>
      </c>
      <c r="D47" s="11">
        <v>10700000</v>
      </c>
      <c r="E47" s="11">
        <v>10800000</v>
      </c>
      <c r="F47" s="11">
        <v>10900000</v>
      </c>
    </row>
    <row r="48" spans="1:25" s="17" customFormat="1" ht="16.149999999999999" customHeight="1">
      <c r="A48" s="82" t="s">
        <v>71</v>
      </c>
      <c r="B48" s="9" t="s">
        <v>7</v>
      </c>
      <c r="C48" s="12" t="s">
        <v>72</v>
      </c>
      <c r="D48" s="11">
        <f>+D49+D51</f>
        <v>20435000</v>
      </c>
      <c r="E48" s="11">
        <f>+E49+E51</f>
        <v>20740000</v>
      </c>
      <c r="F48" s="11">
        <f>+F49+F51</f>
        <v>20975000</v>
      </c>
      <c r="U48" s="1"/>
      <c r="V48" s="1"/>
      <c r="W48" s="1"/>
      <c r="X48" s="1"/>
      <c r="Y48" s="1"/>
    </row>
    <row r="49" spans="1:25" s="17" customFormat="1" ht="28.9" customHeight="1">
      <c r="A49" s="82" t="s">
        <v>309</v>
      </c>
      <c r="B49" s="15" t="s">
        <v>7</v>
      </c>
      <c r="C49" s="12" t="s">
        <v>73</v>
      </c>
      <c r="D49" s="11">
        <f>+D50</f>
        <v>18600000</v>
      </c>
      <c r="E49" s="11">
        <f>+E50</f>
        <v>18800000</v>
      </c>
      <c r="F49" s="11">
        <f>+F50</f>
        <v>19000000</v>
      </c>
      <c r="U49" s="1"/>
      <c r="V49" s="1"/>
      <c r="W49" s="1"/>
      <c r="X49" s="1"/>
      <c r="Y49" s="1"/>
    </row>
    <row r="50" spans="1:25" ht="41.45" customHeight="1">
      <c r="A50" s="82" t="s">
        <v>74</v>
      </c>
      <c r="B50" s="15" t="s">
        <v>14</v>
      </c>
      <c r="C50" s="12" t="s">
        <v>75</v>
      </c>
      <c r="D50" s="11">
        <v>18600000</v>
      </c>
      <c r="E50" s="11">
        <v>18800000</v>
      </c>
      <c r="F50" s="11">
        <v>19000000</v>
      </c>
    </row>
    <row r="51" spans="1:25" ht="27.6" customHeight="1">
      <c r="A51" s="82" t="s">
        <v>76</v>
      </c>
      <c r="B51" s="9" t="s">
        <v>7</v>
      </c>
      <c r="C51" s="12" t="s">
        <v>77</v>
      </c>
      <c r="D51" s="11">
        <f>+D52+D53</f>
        <v>1835000</v>
      </c>
      <c r="E51" s="11">
        <f>+E52+E53</f>
        <v>1940000</v>
      </c>
      <c r="F51" s="11">
        <f>+F52+F53</f>
        <v>1975000</v>
      </c>
    </row>
    <row r="52" spans="1:25" ht="28.9" customHeight="1">
      <c r="A52" s="82" t="s">
        <v>78</v>
      </c>
      <c r="B52" s="9" t="s">
        <v>79</v>
      </c>
      <c r="C52" s="12" t="s">
        <v>80</v>
      </c>
      <c r="D52" s="11">
        <v>75000</v>
      </c>
      <c r="E52" s="11">
        <v>180000</v>
      </c>
      <c r="F52" s="11">
        <v>215000</v>
      </c>
    </row>
    <row r="53" spans="1:25" ht="55.15" customHeight="1">
      <c r="A53" s="82" t="s">
        <v>81</v>
      </c>
      <c r="B53" s="9" t="s">
        <v>7</v>
      </c>
      <c r="C53" s="42" t="s">
        <v>82</v>
      </c>
      <c r="D53" s="11">
        <f>+D54</f>
        <v>1760000</v>
      </c>
      <c r="E53" s="11">
        <f>+E54</f>
        <v>1760000</v>
      </c>
      <c r="F53" s="11">
        <f>+F54</f>
        <v>1760000</v>
      </c>
    </row>
    <row r="54" spans="1:25" ht="81" customHeight="1">
      <c r="A54" s="82" t="s">
        <v>327</v>
      </c>
      <c r="B54" s="9" t="s">
        <v>83</v>
      </c>
      <c r="C54" s="12" t="s">
        <v>84</v>
      </c>
      <c r="D54" s="11">
        <v>1760000</v>
      </c>
      <c r="E54" s="11">
        <v>1760000</v>
      </c>
      <c r="F54" s="11">
        <v>1760000</v>
      </c>
    </row>
    <row r="55" spans="1:25" s="14" customFormat="1" ht="31.9" customHeight="1">
      <c r="A55" s="82" t="s">
        <v>85</v>
      </c>
      <c r="B55" s="15" t="s">
        <v>7</v>
      </c>
      <c r="C55" s="12" t="s">
        <v>86</v>
      </c>
      <c r="D55" s="11">
        <f t="shared" ref="D55:F56" si="0">+D56</f>
        <v>1000</v>
      </c>
      <c r="E55" s="11">
        <f t="shared" si="0"/>
        <v>0</v>
      </c>
      <c r="F55" s="11">
        <f t="shared" si="0"/>
        <v>0</v>
      </c>
      <c r="U55" s="3"/>
      <c r="V55" s="3"/>
      <c r="W55" s="1"/>
      <c r="X55" s="3"/>
      <c r="Y55" s="3"/>
    </row>
    <row r="56" spans="1:25" ht="28.15" customHeight="1">
      <c r="A56" s="82" t="s">
        <v>87</v>
      </c>
      <c r="B56" s="15" t="s">
        <v>7</v>
      </c>
      <c r="C56" s="12" t="s">
        <v>88</v>
      </c>
      <c r="D56" s="11">
        <f t="shared" si="0"/>
        <v>1000</v>
      </c>
      <c r="E56" s="11">
        <f t="shared" si="0"/>
        <v>0</v>
      </c>
      <c r="F56" s="11">
        <f t="shared" si="0"/>
        <v>0</v>
      </c>
    </row>
    <row r="57" spans="1:25" ht="16.149999999999999" customHeight="1">
      <c r="A57" s="82" t="s">
        <v>89</v>
      </c>
      <c r="B57" s="15" t="s">
        <v>14</v>
      </c>
      <c r="C57" s="12" t="s">
        <v>90</v>
      </c>
      <c r="D57" s="11">
        <v>1000</v>
      </c>
      <c r="E57" s="11">
        <v>0</v>
      </c>
      <c r="F57" s="11">
        <v>0</v>
      </c>
    </row>
    <row r="58" spans="1:25" s="14" customFormat="1" ht="38.25">
      <c r="A58" s="82" t="s">
        <v>91</v>
      </c>
      <c r="B58" s="9" t="s">
        <v>7</v>
      </c>
      <c r="C58" s="12" t="s">
        <v>92</v>
      </c>
      <c r="D58" s="11">
        <f>+D59+D66+D69</f>
        <v>85717000</v>
      </c>
      <c r="E58" s="11">
        <f>+E59+E66+E69</f>
        <v>88864000</v>
      </c>
      <c r="F58" s="11">
        <f>+F59+F66+F69</f>
        <v>92134000</v>
      </c>
      <c r="U58" s="3"/>
      <c r="V58" s="3"/>
      <c r="W58" s="1"/>
      <c r="X58" s="3"/>
      <c r="Y58" s="3"/>
    </row>
    <row r="59" spans="1:25" ht="70.900000000000006" customHeight="1">
      <c r="A59" s="82" t="s">
        <v>93</v>
      </c>
      <c r="B59" s="9" t="s">
        <v>7</v>
      </c>
      <c r="C59" s="12" t="s">
        <v>94</v>
      </c>
      <c r="D59" s="11">
        <f>D60+D62+D64</f>
        <v>80602000</v>
      </c>
      <c r="E59" s="11">
        <f>E60+E62+E64</f>
        <v>83746000</v>
      </c>
      <c r="F59" s="11">
        <f>F60+F62+F64</f>
        <v>87012000</v>
      </c>
    </row>
    <row r="60" spans="1:25" ht="54.6" customHeight="1">
      <c r="A60" s="82" t="s">
        <v>95</v>
      </c>
      <c r="B60" s="9" t="s">
        <v>7</v>
      </c>
      <c r="C60" s="12" t="s">
        <v>96</v>
      </c>
      <c r="D60" s="11">
        <f>+D61</f>
        <v>62973000</v>
      </c>
      <c r="E60" s="11">
        <f>+E61</f>
        <v>65430000</v>
      </c>
      <c r="F60" s="11">
        <f>+F61</f>
        <v>67981000</v>
      </c>
    </row>
    <row r="61" spans="1:25" ht="69.599999999999994" customHeight="1">
      <c r="A61" s="82" t="s">
        <v>97</v>
      </c>
      <c r="B61" s="9" t="s">
        <v>79</v>
      </c>
      <c r="C61" s="12" t="s">
        <v>98</v>
      </c>
      <c r="D61" s="11">
        <v>62973000</v>
      </c>
      <c r="E61" s="11">
        <v>65430000</v>
      </c>
      <c r="F61" s="11">
        <v>67981000</v>
      </c>
    </row>
    <row r="62" spans="1:25" ht="70.150000000000006" customHeight="1">
      <c r="A62" s="84" t="s">
        <v>99</v>
      </c>
      <c r="B62" s="9" t="s">
        <v>7</v>
      </c>
      <c r="C62" s="12" t="s">
        <v>100</v>
      </c>
      <c r="D62" s="11">
        <f>+D63</f>
        <v>11302000</v>
      </c>
      <c r="E62" s="11">
        <f>+E63</f>
        <v>11742000</v>
      </c>
      <c r="F62" s="11">
        <f>+F63</f>
        <v>12201000</v>
      </c>
    </row>
    <row r="63" spans="1:25" ht="68.45" customHeight="1">
      <c r="A63" s="84" t="s">
        <v>101</v>
      </c>
      <c r="B63" s="9" t="s">
        <v>79</v>
      </c>
      <c r="C63" s="12" t="s">
        <v>102</v>
      </c>
      <c r="D63" s="11">
        <v>11302000</v>
      </c>
      <c r="E63" s="11">
        <v>11742000</v>
      </c>
      <c r="F63" s="11">
        <v>12201000</v>
      </c>
    </row>
    <row r="64" spans="1:25" ht="41.45" customHeight="1">
      <c r="A64" s="84" t="s">
        <v>103</v>
      </c>
      <c r="B64" s="9" t="s">
        <v>7</v>
      </c>
      <c r="C64" s="12" t="s">
        <v>104</v>
      </c>
      <c r="D64" s="11">
        <f>+D65</f>
        <v>6327000</v>
      </c>
      <c r="E64" s="11">
        <f>+E65</f>
        <v>6574000</v>
      </c>
      <c r="F64" s="11">
        <f>+F65</f>
        <v>6830000</v>
      </c>
    </row>
    <row r="65" spans="1:6" ht="30.6" customHeight="1">
      <c r="A65" s="84" t="s">
        <v>105</v>
      </c>
      <c r="B65" s="9" t="s">
        <v>79</v>
      </c>
      <c r="C65" s="12" t="s">
        <v>106</v>
      </c>
      <c r="D65" s="11">
        <v>6327000</v>
      </c>
      <c r="E65" s="11">
        <v>6574000</v>
      </c>
      <c r="F65" s="11">
        <v>6830000</v>
      </c>
    </row>
    <row r="66" spans="1:6" ht="28.9" customHeight="1">
      <c r="A66" s="82" t="s">
        <v>107</v>
      </c>
      <c r="B66" s="9" t="s">
        <v>7</v>
      </c>
      <c r="C66" s="12" t="s">
        <v>108</v>
      </c>
      <c r="D66" s="11">
        <f t="shared" ref="D66:F67" si="1">+D67</f>
        <v>102000</v>
      </c>
      <c r="E66" s="11">
        <f t="shared" si="1"/>
        <v>105000</v>
      </c>
      <c r="F66" s="11">
        <f t="shared" si="1"/>
        <v>109000</v>
      </c>
    </row>
    <row r="67" spans="1:6" ht="40.9" customHeight="1">
      <c r="A67" s="82" t="s">
        <v>109</v>
      </c>
      <c r="B67" s="9" t="s">
        <v>7</v>
      </c>
      <c r="C67" s="12" t="s">
        <v>110</v>
      </c>
      <c r="D67" s="11">
        <f t="shared" si="1"/>
        <v>102000</v>
      </c>
      <c r="E67" s="11">
        <f t="shared" si="1"/>
        <v>105000</v>
      </c>
      <c r="F67" s="11">
        <f t="shared" si="1"/>
        <v>109000</v>
      </c>
    </row>
    <row r="68" spans="1:6" ht="42.6" customHeight="1">
      <c r="A68" s="82" t="s">
        <v>111</v>
      </c>
      <c r="B68" s="9" t="s">
        <v>79</v>
      </c>
      <c r="C68" s="12" t="s">
        <v>112</v>
      </c>
      <c r="D68" s="11">
        <v>102000</v>
      </c>
      <c r="E68" s="11">
        <v>105000</v>
      </c>
      <c r="F68" s="11">
        <v>109000</v>
      </c>
    </row>
    <row r="69" spans="1:6" ht="68.45" customHeight="1">
      <c r="A69" s="82" t="s">
        <v>113</v>
      </c>
      <c r="B69" s="9" t="s">
        <v>7</v>
      </c>
      <c r="C69" s="42" t="s">
        <v>114</v>
      </c>
      <c r="D69" s="11">
        <f t="shared" ref="D69:F70" si="2">+D70</f>
        <v>5013000</v>
      </c>
      <c r="E69" s="11">
        <f t="shared" si="2"/>
        <v>5013000</v>
      </c>
      <c r="F69" s="11">
        <f t="shared" si="2"/>
        <v>5013000</v>
      </c>
    </row>
    <row r="70" spans="1:6" ht="63.75">
      <c r="A70" s="85" t="s">
        <v>115</v>
      </c>
      <c r="B70" s="9" t="s">
        <v>7</v>
      </c>
      <c r="C70" s="12" t="s">
        <v>291</v>
      </c>
      <c r="D70" s="11">
        <f>+D71</f>
        <v>5013000</v>
      </c>
      <c r="E70" s="11">
        <f t="shared" si="2"/>
        <v>5013000</v>
      </c>
      <c r="F70" s="11">
        <f t="shared" si="2"/>
        <v>5013000</v>
      </c>
    </row>
    <row r="71" spans="1:6" ht="81" customHeight="1">
      <c r="A71" s="85" t="s">
        <v>116</v>
      </c>
      <c r="B71" s="9" t="s">
        <v>7</v>
      </c>
      <c r="C71" s="12" t="s">
        <v>292</v>
      </c>
      <c r="D71" s="11">
        <f>+D72+D73</f>
        <v>5013000</v>
      </c>
      <c r="E71" s="11">
        <f>+E72+E73</f>
        <v>5013000</v>
      </c>
      <c r="F71" s="11">
        <f>+F72+F73</f>
        <v>5013000</v>
      </c>
    </row>
    <row r="72" spans="1:6" ht="80.45" customHeight="1">
      <c r="A72" s="85" t="s">
        <v>305</v>
      </c>
      <c r="B72" s="9" t="s">
        <v>83</v>
      </c>
      <c r="C72" s="12" t="s">
        <v>304</v>
      </c>
      <c r="D72" s="11">
        <v>4800000</v>
      </c>
      <c r="E72" s="11">
        <v>4800000</v>
      </c>
      <c r="F72" s="11">
        <v>4800000</v>
      </c>
    </row>
    <row r="73" spans="1:6" ht="81" customHeight="1">
      <c r="A73" s="85" t="s">
        <v>312</v>
      </c>
      <c r="B73" s="9" t="s">
        <v>83</v>
      </c>
      <c r="C73" s="12" t="s">
        <v>313</v>
      </c>
      <c r="D73" s="11">
        <v>213000</v>
      </c>
      <c r="E73" s="11">
        <v>213000</v>
      </c>
      <c r="F73" s="11">
        <v>213000</v>
      </c>
    </row>
    <row r="74" spans="1:6" ht="19.149999999999999" customHeight="1">
      <c r="A74" s="82" t="s">
        <v>117</v>
      </c>
      <c r="B74" s="9" t="s">
        <v>7</v>
      </c>
      <c r="C74" s="12" t="s">
        <v>118</v>
      </c>
      <c r="D74" s="11">
        <f>+D75+D81</f>
        <v>9620000</v>
      </c>
      <c r="E74" s="11">
        <f>+E75+E81</f>
        <v>9804000</v>
      </c>
      <c r="F74" s="11">
        <f>+F75+F81</f>
        <v>10085000</v>
      </c>
    </row>
    <row r="75" spans="1:6" ht="15" customHeight="1">
      <c r="A75" s="82" t="s">
        <v>119</v>
      </c>
      <c r="B75" s="9" t="s">
        <v>7</v>
      </c>
      <c r="C75" s="12" t="s">
        <v>120</v>
      </c>
      <c r="D75" s="73">
        <f>+D76+D77+D78</f>
        <v>9202000</v>
      </c>
      <c r="E75" s="73">
        <f>+E76+E77+E78</f>
        <v>9386000</v>
      </c>
      <c r="F75" s="73">
        <f>+F76+F77+F78</f>
        <v>9667000</v>
      </c>
    </row>
    <row r="76" spans="1:6" ht="28.9" customHeight="1">
      <c r="A76" s="82" t="s">
        <v>121</v>
      </c>
      <c r="B76" s="9" t="s">
        <v>122</v>
      </c>
      <c r="C76" s="12" t="s">
        <v>123</v>
      </c>
      <c r="D76" s="11">
        <v>1270000</v>
      </c>
      <c r="E76" s="11">
        <v>1295000</v>
      </c>
      <c r="F76" s="11">
        <v>1334000</v>
      </c>
    </row>
    <row r="77" spans="1:6" ht="14.45" customHeight="1">
      <c r="A77" s="82" t="s">
        <v>124</v>
      </c>
      <c r="B77" s="9" t="s">
        <v>122</v>
      </c>
      <c r="C77" s="12" t="s">
        <v>125</v>
      </c>
      <c r="D77" s="11">
        <v>5314000</v>
      </c>
      <c r="E77" s="11">
        <v>5420000</v>
      </c>
      <c r="F77" s="11">
        <v>5583000</v>
      </c>
    </row>
    <row r="78" spans="1:6" ht="14.45" customHeight="1">
      <c r="A78" s="82" t="s">
        <v>126</v>
      </c>
      <c r="B78" s="9" t="s">
        <v>7</v>
      </c>
      <c r="C78" s="12" t="s">
        <v>127</v>
      </c>
      <c r="D78" s="11">
        <f>+D79+D80</f>
        <v>2618000</v>
      </c>
      <c r="E78" s="11">
        <f>+E79+E80</f>
        <v>2671000</v>
      </c>
      <c r="F78" s="11">
        <f>+F79+F80</f>
        <v>2750000</v>
      </c>
    </row>
    <row r="79" spans="1:6" ht="15" customHeight="1">
      <c r="A79" s="82" t="s">
        <v>128</v>
      </c>
      <c r="B79" s="9" t="s">
        <v>122</v>
      </c>
      <c r="C79" s="12" t="s">
        <v>129</v>
      </c>
      <c r="D79" s="11">
        <v>2462000</v>
      </c>
      <c r="E79" s="11">
        <v>2512000</v>
      </c>
      <c r="F79" s="11">
        <v>2587000</v>
      </c>
    </row>
    <row r="80" spans="1:6" ht="16.149999999999999" customHeight="1">
      <c r="A80" s="85" t="s">
        <v>268</v>
      </c>
      <c r="B80" s="9" t="s">
        <v>122</v>
      </c>
      <c r="C80" s="12" t="s">
        <v>271</v>
      </c>
      <c r="D80" s="11">
        <v>156000</v>
      </c>
      <c r="E80" s="11">
        <v>159000</v>
      </c>
      <c r="F80" s="11">
        <v>163000</v>
      </c>
    </row>
    <row r="81" spans="1:25" ht="16.149999999999999" customHeight="1">
      <c r="A81" s="82" t="s">
        <v>130</v>
      </c>
      <c r="B81" s="9" t="s">
        <v>7</v>
      </c>
      <c r="C81" s="12" t="s">
        <v>131</v>
      </c>
      <c r="D81" s="11">
        <f t="shared" ref="D81:F82" si="3">+D82</f>
        <v>418000</v>
      </c>
      <c r="E81" s="11">
        <f t="shared" si="3"/>
        <v>418000</v>
      </c>
      <c r="F81" s="11">
        <f t="shared" si="3"/>
        <v>418000</v>
      </c>
    </row>
    <row r="82" spans="1:25" ht="28.9" customHeight="1">
      <c r="A82" s="82" t="s">
        <v>132</v>
      </c>
      <c r="B82" s="9" t="s">
        <v>7</v>
      </c>
      <c r="C82" s="12" t="s">
        <v>133</v>
      </c>
      <c r="D82" s="11">
        <f t="shared" si="3"/>
        <v>418000</v>
      </c>
      <c r="E82" s="11">
        <f t="shared" si="3"/>
        <v>418000</v>
      </c>
      <c r="F82" s="11">
        <f t="shared" si="3"/>
        <v>418000</v>
      </c>
    </row>
    <row r="83" spans="1:25" ht="43.15" customHeight="1">
      <c r="A83" s="82" t="s">
        <v>273</v>
      </c>
      <c r="B83" s="9" t="s">
        <v>79</v>
      </c>
      <c r="C83" s="12" t="s">
        <v>272</v>
      </c>
      <c r="D83" s="11">
        <v>418000</v>
      </c>
      <c r="E83" s="11">
        <v>418000</v>
      </c>
      <c r="F83" s="11">
        <v>418000</v>
      </c>
    </row>
    <row r="84" spans="1:25" s="14" customFormat="1" ht="27.6" customHeight="1">
      <c r="A84" s="82" t="s">
        <v>134</v>
      </c>
      <c r="B84" s="9" t="s">
        <v>7</v>
      </c>
      <c r="C84" s="12" t="s">
        <v>135</v>
      </c>
      <c r="D84" s="11">
        <f>+D89+D85</f>
        <v>1123000</v>
      </c>
      <c r="E84" s="11">
        <f>+E89+E85</f>
        <v>1125000</v>
      </c>
      <c r="F84" s="11">
        <f>+F89+F85</f>
        <v>1128000</v>
      </c>
      <c r="U84" s="3"/>
      <c r="V84" s="3"/>
      <c r="W84" s="1"/>
      <c r="X84" s="3"/>
      <c r="Y84" s="3"/>
    </row>
    <row r="85" spans="1:25" ht="15.6" customHeight="1">
      <c r="A85" s="82" t="s">
        <v>136</v>
      </c>
      <c r="B85" s="9" t="s">
        <v>7</v>
      </c>
      <c r="C85" s="12" t="s">
        <v>137</v>
      </c>
      <c r="D85" s="11">
        <f t="shared" ref="D85:F86" si="4">+D86</f>
        <v>64000</v>
      </c>
      <c r="E85" s="11">
        <f t="shared" si="4"/>
        <v>66000</v>
      </c>
      <c r="F85" s="11">
        <f t="shared" si="4"/>
        <v>69000</v>
      </c>
    </row>
    <row r="86" spans="1:25" ht="15.6" customHeight="1">
      <c r="A86" s="82" t="s">
        <v>138</v>
      </c>
      <c r="B86" s="9" t="s">
        <v>7</v>
      </c>
      <c r="C86" s="12" t="s">
        <v>139</v>
      </c>
      <c r="D86" s="11">
        <f t="shared" si="4"/>
        <v>64000</v>
      </c>
      <c r="E86" s="11">
        <f t="shared" si="4"/>
        <v>66000</v>
      </c>
      <c r="F86" s="11">
        <f t="shared" si="4"/>
        <v>69000</v>
      </c>
    </row>
    <row r="87" spans="1:25" ht="28.9" customHeight="1">
      <c r="A87" s="84" t="s">
        <v>140</v>
      </c>
      <c r="B87" s="9" t="s">
        <v>7</v>
      </c>
      <c r="C87" s="16" t="s">
        <v>141</v>
      </c>
      <c r="D87" s="11">
        <f>SUM(D88:D88)</f>
        <v>64000</v>
      </c>
      <c r="E87" s="11">
        <f>SUM(E88:E88)</f>
        <v>66000</v>
      </c>
      <c r="F87" s="11">
        <f>SUM(F88:F88)</f>
        <v>69000</v>
      </c>
    </row>
    <row r="88" spans="1:25" ht="55.15" customHeight="1">
      <c r="A88" s="84" t="s">
        <v>142</v>
      </c>
      <c r="B88" s="9" t="s">
        <v>79</v>
      </c>
      <c r="C88" s="16" t="s">
        <v>143</v>
      </c>
      <c r="D88" s="11">
        <v>64000</v>
      </c>
      <c r="E88" s="11">
        <v>66000</v>
      </c>
      <c r="F88" s="11">
        <v>69000</v>
      </c>
    </row>
    <row r="89" spans="1:25" ht="16.149999999999999" customHeight="1">
      <c r="A89" s="82" t="s">
        <v>144</v>
      </c>
      <c r="B89" s="9" t="s">
        <v>7</v>
      </c>
      <c r="C89" s="12" t="s">
        <v>145</v>
      </c>
      <c r="D89" s="11">
        <f t="shared" ref="D89:F90" si="5">+D90</f>
        <v>1059000</v>
      </c>
      <c r="E89" s="11">
        <f t="shared" si="5"/>
        <v>1059000</v>
      </c>
      <c r="F89" s="11">
        <f t="shared" si="5"/>
        <v>1059000</v>
      </c>
    </row>
    <row r="90" spans="1:25" ht="16.899999999999999" customHeight="1">
      <c r="A90" s="82" t="s">
        <v>146</v>
      </c>
      <c r="B90" s="9" t="s">
        <v>7</v>
      </c>
      <c r="C90" s="12" t="s">
        <v>147</v>
      </c>
      <c r="D90" s="11">
        <f t="shared" si="5"/>
        <v>1059000</v>
      </c>
      <c r="E90" s="11">
        <f t="shared" si="5"/>
        <v>1059000</v>
      </c>
      <c r="F90" s="11">
        <f t="shared" si="5"/>
        <v>1059000</v>
      </c>
    </row>
    <row r="91" spans="1:25" ht="27.6" customHeight="1">
      <c r="A91" s="85" t="s">
        <v>148</v>
      </c>
      <c r="B91" s="9" t="s">
        <v>7</v>
      </c>
      <c r="C91" s="12" t="s">
        <v>290</v>
      </c>
      <c r="D91" s="11">
        <f>+D92+D93</f>
        <v>1059000</v>
      </c>
      <c r="E91" s="11">
        <f>+E92+E93</f>
        <v>1059000</v>
      </c>
      <c r="F91" s="11">
        <f>+F92+F93</f>
        <v>1059000</v>
      </c>
    </row>
    <row r="92" spans="1:25" ht="41.45" customHeight="1">
      <c r="A92" s="82" t="s">
        <v>152</v>
      </c>
      <c r="B92" s="9" t="s">
        <v>83</v>
      </c>
      <c r="C92" s="12" t="s">
        <v>153</v>
      </c>
      <c r="D92" s="11">
        <v>250000</v>
      </c>
      <c r="E92" s="11">
        <v>250000</v>
      </c>
      <c r="F92" s="11">
        <v>250000</v>
      </c>
    </row>
    <row r="93" spans="1:25" ht="28.15" customHeight="1">
      <c r="A93" s="84" t="s">
        <v>154</v>
      </c>
      <c r="B93" s="9" t="s">
        <v>83</v>
      </c>
      <c r="C93" s="12" t="s">
        <v>155</v>
      </c>
      <c r="D93" s="11">
        <v>809000</v>
      </c>
      <c r="E93" s="11">
        <v>809000</v>
      </c>
      <c r="F93" s="11">
        <v>809000</v>
      </c>
    </row>
    <row r="94" spans="1:25" s="14" customFormat="1" ht="27" customHeight="1">
      <c r="A94" s="82" t="s">
        <v>156</v>
      </c>
      <c r="B94" s="9" t="s">
        <v>7</v>
      </c>
      <c r="C94" s="12" t="s">
        <v>157</v>
      </c>
      <c r="D94" s="11">
        <f>+D95+D98</f>
        <v>11437000</v>
      </c>
      <c r="E94" s="11">
        <f>+E95+E98</f>
        <v>11426000</v>
      </c>
      <c r="F94" s="11">
        <f>+F95+F98</f>
        <v>13707000</v>
      </c>
      <c r="U94" s="3"/>
      <c r="V94" s="3"/>
      <c r="W94" s="1"/>
      <c r="X94" s="3"/>
      <c r="Y94" s="3"/>
    </row>
    <row r="95" spans="1:25" ht="70.150000000000006" customHeight="1">
      <c r="A95" s="84" t="s">
        <v>158</v>
      </c>
      <c r="B95" s="18" t="s">
        <v>7</v>
      </c>
      <c r="C95" s="18" t="s">
        <v>159</v>
      </c>
      <c r="D95" s="11">
        <f t="shared" ref="D95:F96" si="6">+D96</f>
        <v>2305000</v>
      </c>
      <c r="E95" s="11">
        <f t="shared" si="6"/>
        <v>1938000</v>
      </c>
      <c r="F95" s="11">
        <f t="shared" si="6"/>
        <v>3849000</v>
      </c>
    </row>
    <row r="96" spans="1:25" ht="81.599999999999994" customHeight="1">
      <c r="A96" s="84" t="s">
        <v>160</v>
      </c>
      <c r="B96" s="18" t="s">
        <v>7</v>
      </c>
      <c r="C96" s="18" t="s">
        <v>161</v>
      </c>
      <c r="D96" s="11">
        <f t="shared" si="6"/>
        <v>2305000</v>
      </c>
      <c r="E96" s="11">
        <f t="shared" si="6"/>
        <v>1938000</v>
      </c>
      <c r="F96" s="11">
        <f t="shared" si="6"/>
        <v>3849000</v>
      </c>
    </row>
    <row r="97" spans="1:23" ht="83.45" customHeight="1">
      <c r="A97" s="84" t="s">
        <v>162</v>
      </c>
      <c r="B97" s="18" t="s">
        <v>79</v>
      </c>
      <c r="C97" s="18" t="s">
        <v>163</v>
      </c>
      <c r="D97" s="11">
        <v>2305000</v>
      </c>
      <c r="E97" s="11">
        <v>1938000</v>
      </c>
      <c r="F97" s="11">
        <v>3849000</v>
      </c>
    </row>
    <row r="98" spans="1:23" ht="30.6" customHeight="1">
      <c r="A98" s="84" t="s">
        <v>164</v>
      </c>
      <c r="B98" s="18" t="s">
        <v>7</v>
      </c>
      <c r="C98" s="19" t="s">
        <v>165</v>
      </c>
      <c r="D98" s="11">
        <f>+D99+D101</f>
        <v>9132000</v>
      </c>
      <c r="E98" s="11">
        <f>+E99+E101</f>
        <v>9488000</v>
      </c>
      <c r="F98" s="11">
        <f>+F99+F101</f>
        <v>9858000</v>
      </c>
    </row>
    <row r="99" spans="1:23" ht="29.45" customHeight="1">
      <c r="A99" s="83" t="s">
        <v>166</v>
      </c>
      <c r="B99" s="18" t="s">
        <v>7</v>
      </c>
      <c r="C99" s="19" t="s">
        <v>167</v>
      </c>
      <c r="D99" s="11">
        <f>+D100</f>
        <v>6622000</v>
      </c>
      <c r="E99" s="11">
        <f>+E100</f>
        <v>6881000</v>
      </c>
      <c r="F99" s="11">
        <f>+F100</f>
        <v>7149000</v>
      </c>
    </row>
    <row r="100" spans="1:23" ht="40.9" customHeight="1">
      <c r="A100" s="83" t="s">
        <v>168</v>
      </c>
      <c r="B100" s="18" t="s">
        <v>79</v>
      </c>
      <c r="C100" s="19" t="s">
        <v>169</v>
      </c>
      <c r="D100" s="11">
        <v>6622000</v>
      </c>
      <c r="E100" s="11">
        <v>6881000</v>
      </c>
      <c r="F100" s="11">
        <v>7149000</v>
      </c>
      <c r="W100" s="57"/>
    </row>
    <row r="101" spans="1:23" ht="40.9" customHeight="1">
      <c r="A101" s="84" t="s">
        <v>170</v>
      </c>
      <c r="B101" s="18" t="s">
        <v>7</v>
      </c>
      <c r="C101" s="19" t="s">
        <v>171</v>
      </c>
      <c r="D101" s="11">
        <f>+D102</f>
        <v>2510000</v>
      </c>
      <c r="E101" s="11">
        <f>+E102</f>
        <v>2607000</v>
      </c>
      <c r="F101" s="11">
        <f>+F102</f>
        <v>2709000</v>
      </c>
    </row>
    <row r="102" spans="1:23" ht="43.9" customHeight="1">
      <c r="A102" s="84" t="s">
        <v>172</v>
      </c>
      <c r="B102" s="18" t="s">
        <v>79</v>
      </c>
      <c r="C102" s="19" t="s">
        <v>173</v>
      </c>
      <c r="D102" s="11">
        <v>2510000</v>
      </c>
      <c r="E102" s="11">
        <v>2607000</v>
      </c>
      <c r="F102" s="11">
        <v>2709000</v>
      </c>
    </row>
    <row r="103" spans="1:23" ht="16.899999999999999" customHeight="1">
      <c r="A103" s="76" t="s">
        <v>174</v>
      </c>
      <c r="B103" s="9" t="s">
        <v>7</v>
      </c>
      <c r="C103" s="12" t="s">
        <v>175</v>
      </c>
      <c r="D103" s="11">
        <f>+D104+D117+D119+D123</f>
        <v>4288000</v>
      </c>
      <c r="E103" s="11">
        <f>+E104+E117+E119+E123</f>
        <v>4446000</v>
      </c>
      <c r="F103" s="11">
        <f>+F104+F117+F119+F123</f>
        <v>4610000</v>
      </c>
    </row>
    <row r="104" spans="1:23" ht="28.9" customHeight="1">
      <c r="A104" s="76" t="s">
        <v>332</v>
      </c>
      <c r="B104" s="9" t="s">
        <v>7</v>
      </c>
      <c r="C104" s="12" t="s">
        <v>333</v>
      </c>
      <c r="D104" s="11">
        <f>+D105+D107+D109+D111+D113+D115</f>
        <v>101000</v>
      </c>
      <c r="E104" s="11">
        <f>+E105+E107+E109+E111+E113+E115</f>
        <v>101000</v>
      </c>
      <c r="F104" s="11">
        <f>+F105+F107+F109+F111+F113+F115</f>
        <v>101000</v>
      </c>
    </row>
    <row r="105" spans="1:23" ht="43.15" customHeight="1">
      <c r="A105" s="76" t="s">
        <v>339</v>
      </c>
      <c r="B105" s="9" t="s">
        <v>7</v>
      </c>
      <c r="C105" s="16" t="s">
        <v>342</v>
      </c>
      <c r="D105" s="11">
        <f>+D106</f>
        <v>35000</v>
      </c>
      <c r="E105" s="11">
        <f>+E106</f>
        <v>35000</v>
      </c>
      <c r="F105" s="11">
        <f>+F106</f>
        <v>35000</v>
      </c>
    </row>
    <row r="106" spans="1:23" ht="67.900000000000006" customHeight="1">
      <c r="A106" s="76" t="s">
        <v>340</v>
      </c>
      <c r="B106" s="9" t="s">
        <v>380</v>
      </c>
      <c r="C106" s="16" t="s">
        <v>341</v>
      </c>
      <c r="D106" s="11">
        <v>35000</v>
      </c>
      <c r="E106" s="11">
        <v>35000</v>
      </c>
      <c r="F106" s="11">
        <v>35000</v>
      </c>
    </row>
    <row r="107" spans="1:23" ht="69" customHeight="1">
      <c r="A107" s="76" t="s">
        <v>343</v>
      </c>
      <c r="B107" s="9" t="s">
        <v>7</v>
      </c>
      <c r="C107" s="16" t="s">
        <v>344</v>
      </c>
      <c r="D107" s="11">
        <f>+D108</f>
        <v>6000</v>
      </c>
      <c r="E107" s="11">
        <f>+E108</f>
        <v>6000</v>
      </c>
      <c r="F107" s="11">
        <f>+F108</f>
        <v>6000</v>
      </c>
    </row>
    <row r="108" spans="1:23" ht="83.45" customHeight="1">
      <c r="A108" s="76" t="s">
        <v>345</v>
      </c>
      <c r="B108" s="9" t="s">
        <v>380</v>
      </c>
      <c r="C108" s="16" t="s">
        <v>346</v>
      </c>
      <c r="D108" s="11">
        <v>6000</v>
      </c>
      <c r="E108" s="11">
        <v>6000</v>
      </c>
      <c r="F108" s="11">
        <v>6000</v>
      </c>
    </row>
    <row r="109" spans="1:23" ht="42" customHeight="1">
      <c r="A109" s="76" t="s">
        <v>347</v>
      </c>
      <c r="B109" s="9" t="s">
        <v>7</v>
      </c>
      <c r="C109" s="16" t="s">
        <v>349</v>
      </c>
      <c r="D109" s="11">
        <f>+D110</f>
        <v>15000</v>
      </c>
      <c r="E109" s="11">
        <f>+E110</f>
        <v>15000</v>
      </c>
      <c r="F109" s="11">
        <f>+F110</f>
        <v>15000</v>
      </c>
    </row>
    <row r="110" spans="1:23" ht="70.150000000000006" customHeight="1">
      <c r="A110" s="76" t="s">
        <v>348</v>
      </c>
      <c r="B110" s="9" t="s">
        <v>380</v>
      </c>
      <c r="C110" s="16" t="s">
        <v>350</v>
      </c>
      <c r="D110" s="11">
        <v>15000</v>
      </c>
      <c r="E110" s="11">
        <v>15000</v>
      </c>
      <c r="F110" s="11">
        <v>15000</v>
      </c>
    </row>
    <row r="111" spans="1:23" ht="55.9" customHeight="1">
      <c r="A111" s="76" t="s">
        <v>334</v>
      </c>
      <c r="B111" s="9" t="s">
        <v>7</v>
      </c>
      <c r="C111" s="16" t="s">
        <v>335</v>
      </c>
      <c r="D111" s="11">
        <f>+D112</f>
        <v>20000</v>
      </c>
      <c r="E111" s="11">
        <f t="shared" ref="E111:F111" si="7">+E112</f>
        <v>20000</v>
      </c>
      <c r="F111" s="11">
        <f t="shared" si="7"/>
        <v>20000</v>
      </c>
    </row>
    <row r="112" spans="1:23" ht="177" customHeight="1">
      <c r="A112" s="76" t="s">
        <v>336</v>
      </c>
      <c r="B112" s="9" t="s">
        <v>176</v>
      </c>
      <c r="C112" s="16" t="s">
        <v>337</v>
      </c>
      <c r="D112" s="11">
        <v>20000</v>
      </c>
      <c r="E112" s="11">
        <v>20000</v>
      </c>
      <c r="F112" s="11">
        <v>20000</v>
      </c>
    </row>
    <row r="113" spans="1:6" ht="42" customHeight="1">
      <c r="A113" s="76" t="s">
        <v>351</v>
      </c>
      <c r="B113" s="9" t="s">
        <v>7</v>
      </c>
      <c r="C113" s="16" t="s">
        <v>353</v>
      </c>
      <c r="D113" s="11">
        <f>+D114</f>
        <v>10000</v>
      </c>
      <c r="E113" s="11">
        <f>+E114</f>
        <v>10000</v>
      </c>
      <c r="F113" s="11">
        <f>+F114</f>
        <v>10000</v>
      </c>
    </row>
    <row r="114" spans="1:6" ht="68.45" customHeight="1">
      <c r="A114" s="76" t="s">
        <v>352</v>
      </c>
      <c r="B114" s="9" t="s">
        <v>380</v>
      </c>
      <c r="C114" s="16" t="s">
        <v>354</v>
      </c>
      <c r="D114" s="11">
        <v>10000</v>
      </c>
      <c r="E114" s="11">
        <v>10000</v>
      </c>
      <c r="F114" s="11">
        <v>10000</v>
      </c>
    </row>
    <row r="115" spans="1:6" ht="57" customHeight="1">
      <c r="A115" s="76" t="s">
        <v>355</v>
      </c>
      <c r="B115" s="9" t="s">
        <v>7</v>
      </c>
      <c r="C115" s="16" t="s">
        <v>357</v>
      </c>
      <c r="D115" s="11">
        <f>+D116</f>
        <v>15000</v>
      </c>
      <c r="E115" s="11">
        <f>+E116</f>
        <v>15000</v>
      </c>
      <c r="F115" s="11">
        <f>+F116</f>
        <v>15000</v>
      </c>
    </row>
    <row r="116" spans="1:6" ht="76.5">
      <c r="A116" s="76" t="s">
        <v>356</v>
      </c>
      <c r="B116" s="9" t="s">
        <v>380</v>
      </c>
      <c r="C116" s="16" t="s">
        <v>358</v>
      </c>
      <c r="D116" s="11">
        <v>15000</v>
      </c>
      <c r="E116" s="11">
        <v>15000</v>
      </c>
      <c r="F116" s="11">
        <v>15000</v>
      </c>
    </row>
    <row r="117" spans="1:6" ht="28.9" customHeight="1">
      <c r="A117" s="76" t="s">
        <v>359</v>
      </c>
      <c r="B117" s="23" t="s">
        <v>7</v>
      </c>
      <c r="C117" s="94" t="s">
        <v>361</v>
      </c>
      <c r="D117" s="11">
        <f>+D118</f>
        <v>131000</v>
      </c>
      <c r="E117" s="11">
        <f>+E118</f>
        <v>131000</v>
      </c>
      <c r="F117" s="11">
        <f>+F118</f>
        <v>131000</v>
      </c>
    </row>
    <row r="118" spans="1:6" ht="42.6" customHeight="1">
      <c r="A118" s="76" t="s">
        <v>360</v>
      </c>
      <c r="B118" s="23" t="s">
        <v>151</v>
      </c>
      <c r="C118" s="94" t="s">
        <v>381</v>
      </c>
      <c r="D118" s="11">
        <v>131000</v>
      </c>
      <c r="E118" s="11">
        <v>131000</v>
      </c>
      <c r="F118" s="11">
        <v>131000</v>
      </c>
    </row>
    <row r="119" spans="1:6" ht="94.15" customHeight="1">
      <c r="A119" s="82" t="s">
        <v>324</v>
      </c>
      <c r="B119" s="9" t="s">
        <v>7</v>
      </c>
      <c r="C119" s="42" t="s">
        <v>338</v>
      </c>
      <c r="D119" s="11">
        <f>+D120</f>
        <v>4055000</v>
      </c>
      <c r="E119" s="11">
        <f>+E120</f>
        <v>4213000</v>
      </c>
      <c r="F119" s="11">
        <f>+F120</f>
        <v>4377000</v>
      </c>
    </row>
    <row r="120" spans="1:6" ht="67.900000000000006" customHeight="1">
      <c r="A120" s="82" t="s">
        <v>325</v>
      </c>
      <c r="B120" s="9" t="s">
        <v>7</v>
      </c>
      <c r="C120" s="12" t="s">
        <v>326</v>
      </c>
      <c r="D120" s="11">
        <f>+D121+D122</f>
        <v>4055000</v>
      </c>
      <c r="E120" s="11">
        <f>+E121+E122</f>
        <v>4213000</v>
      </c>
      <c r="F120" s="11">
        <f>+F121+F122</f>
        <v>4377000</v>
      </c>
    </row>
    <row r="121" spans="1:6" ht="69.599999999999994" customHeight="1">
      <c r="A121" s="82" t="s">
        <v>329</v>
      </c>
      <c r="B121" s="9" t="s">
        <v>79</v>
      </c>
      <c r="C121" s="12" t="s">
        <v>328</v>
      </c>
      <c r="D121" s="11">
        <v>75000</v>
      </c>
      <c r="E121" s="11">
        <v>78000</v>
      </c>
      <c r="F121" s="11">
        <v>81000</v>
      </c>
    </row>
    <row r="122" spans="1:6" ht="63.75">
      <c r="A122" s="82" t="s">
        <v>331</v>
      </c>
      <c r="B122" s="9" t="s">
        <v>79</v>
      </c>
      <c r="C122" s="12" t="s">
        <v>330</v>
      </c>
      <c r="D122" s="11">
        <v>3980000</v>
      </c>
      <c r="E122" s="11">
        <v>4135000</v>
      </c>
      <c r="F122" s="11">
        <v>4296000</v>
      </c>
    </row>
    <row r="123" spans="1:6" ht="16.899999999999999" customHeight="1">
      <c r="A123" s="97" t="s">
        <v>362</v>
      </c>
      <c r="B123" s="23" t="s">
        <v>7</v>
      </c>
      <c r="C123" s="94" t="s">
        <v>363</v>
      </c>
      <c r="D123" s="11">
        <f t="shared" ref="D123:F124" si="8">+D124</f>
        <v>1000</v>
      </c>
      <c r="E123" s="11">
        <f t="shared" si="8"/>
        <v>1000</v>
      </c>
      <c r="F123" s="11">
        <f t="shared" si="8"/>
        <v>1000</v>
      </c>
    </row>
    <row r="124" spans="1:6" ht="28.9" customHeight="1">
      <c r="A124" s="97" t="s">
        <v>364</v>
      </c>
      <c r="B124" s="23" t="s">
        <v>7</v>
      </c>
      <c r="C124" s="94" t="s">
        <v>365</v>
      </c>
      <c r="D124" s="11">
        <f t="shared" si="8"/>
        <v>1000</v>
      </c>
      <c r="E124" s="11">
        <f t="shared" si="8"/>
        <v>1000</v>
      </c>
      <c r="F124" s="11">
        <f t="shared" si="8"/>
        <v>1000</v>
      </c>
    </row>
    <row r="125" spans="1:6" ht="57.6" customHeight="1">
      <c r="A125" s="97" t="s">
        <v>366</v>
      </c>
      <c r="B125" s="23" t="s">
        <v>83</v>
      </c>
      <c r="C125" s="94" t="s">
        <v>367</v>
      </c>
      <c r="D125" s="11">
        <v>1000</v>
      </c>
      <c r="E125" s="11">
        <v>1000</v>
      </c>
      <c r="F125" s="11">
        <v>1000</v>
      </c>
    </row>
    <row r="126" spans="1:6">
      <c r="A126" s="82" t="s">
        <v>177</v>
      </c>
      <c r="B126" s="9" t="s">
        <v>7</v>
      </c>
      <c r="C126" s="12" t="s">
        <v>178</v>
      </c>
      <c r="D126" s="11">
        <f t="shared" ref="D126:F127" si="9">+D127</f>
        <v>7393000</v>
      </c>
      <c r="E126" s="11">
        <f t="shared" si="9"/>
        <v>7663000</v>
      </c>
      <c r="F126" s="11">
        <f t="shared" si="9"/>
        <v>7950000</v>
      </c>
    </row>
    <row r="127" spans="1:6">
      <c r="A127" s="82" t="s">
        <v>179</v>
      </c>
      <c r="B127" s="9" t="s">
        <v>7</v>
      </c>
      <c r="C127" s="12" t="s">
        <v>180</v>
      </c>
      <c r="D127" s="11">
        <f t="shared" si="9"/>
        <v>7393000</v>
      </c>
      <c r="E127" s="11">
        <f t="shared" si="9"/>
        <v>7663000</v>
      </c>
      <c r="F127" s="11">
        <f t="shared" si="9"/>
        <v>7950000</v>
      </c>
    </row>
    <row r="128" spans="1:6">
      <c r="A128" s="82" t="s">
        <v>181</v>
      </c>
      <c r="B128" s="9" t="s">
        <v>7</v>
      </c>
      <c r="C128" s="12" t="s">
        <v>182</v>
      </c>
      <c r="D128" s="11">
        <f>+D129+D130+D132+D134</f>
        <v>7393000</v>
      </c>
      <c r="E128" s="11">
        <f>+E129+E130+E132+E134</f>
        <v>7663000</v>
      </c>
      <c r="F128" s="11">
        <f>+F129+F130+F132+F134</f>
        <v>7950000</v>
      </c>
    </row>
    <row r="129" spans="1:23" ht="29.45" customHeight="1">
      <c r="A129" s="82" t="s">
        <v>253</v>
      </c>
      <c r="B129" s="9" t="s">
        <v>79</v>
      </c>
      <c r="C129" s="12" t="s">
        <v>183</v>
      </c>
      <c r="D129" s="11">
        <v>32000</v>
      </c>
      <c r="E129" s="11">
        <v>16000</v>
      </c>
      <c r="F129" s="11">
        <v>5000</v>
      </c>
    </row>
    <row r="130" spans="1:23" ht="15" customHeight="1">
      <c r="A130" s="82" t="s">
        <v>181</v>
      </c>
      <c r="B130" s="9" t="s">
        <v>7</v>
      </c>
      <c r="C130" s="12" t="s">
        <v>306</v>
      </c>
      <c r="D130" s="11">
        <f>+D131</f>
        <v>5042000</v>
      </c>
      <c r="E130" s="11">
        <f>+E131</f>
        <v>5238000</v>
      </c>
      <c r="F130" s="11">
        <f>+F131</f>
        <v>5442000</v>
      </c>
    </row>
    <row r="131" spans="1:23" ht="41.45" customHeight="1">
      <c r="A131" s="82" t="s">
        <v>278</v>
      </c>
      <c r="B131" s="9" t="s">
        <v>79</v>
      </c>
      <c r="C131" s="12" t="s">
        <v>281</v>
      </c>
      <c r="D131" s="11">
        <v>5042000</v>
      </c>
      <c r="E131" s="11">
        <v>5238000</v>
      </c>
      <c r="F131" s="11">
        <v>5442000</v>
      </c>
    </row>
    <row r="132" spans="1:23" ht="14.45" customHeight="1">
      <c r="A132" s="82" t="s">
        <v>181</v>
      </c>
      <c r="B132" s="9" t="s">
        <v>7</v>
      </c>
      <c r="C132" s="12" t="s">
        <v>307</v>
      </c>
      <c r="D132" s="11">
        <f>+D133</f>
        <v>1806000</v>
      </c>
      <c r="E132" s="11">
        <f>+E133</f>
        <v>1876000</v>
      </c>
      <c r="F132" s="11">
        <f>+F133</f>
        <v>1949000</v>
      </c>
    </row>
    <row r="133" spans="1:23" ht="55.15" customHeight="1">
      <c r="A133" s="82" t="s">
        <v>280</v>
      </c>
      <c r="B133" s="9" t="s">
        <v>79</v>
      </c>
      <c r="C133" s="12" t="s">
        <v>269</v>
      </c>
      <c r="D133" s="11">
        <v>1806000</v>
      </c>
      <c r="E133" s="11">
        <v>1876000</v>
      </c>
      <c r="F133" s="11">
        <v>1949000</v>
      </c>
    </row>
    <row r="134" spans="1:23" ht="16.149999999999999" customHeight="1">
      <c r="A134" s="82" t="s">
        <v>181</v>
      </c>
      <c r="B134" s="9" t="s">
        <v>7</v>
      </c>
      <c r="C134" s="12" t="s">
        <v>308</v>
      </c>
      <c r="D134" s="11">
        <f>+D135</f>
        <v>513000</v>
      </c>
      <c r="E134" s="11">
        <f>+E135</f>
        <v>533000</v>
      </c>
      <c r="F134" s="11">
        <f>+F135</f>
        <v>554000</v>
      </c>
    </row>
    <row r="135" spans="1:23" ht="30" customHeight="1">
      <c r="A135" s="82" t="s">
        <v>279</v>
      </c>
      <c r="B135" s="9" t="s">
        <v>79</v>
      </c>
      <c r="C135" s="12" t="s">
        <v>270</v>
      </c>
      <c r="D135" s="11">
        <v>513000</v>
      </c>
      <c r="E135" s="11">
        <v>533000</v>
      </c>
      <c r="F135" s="11">
        <v>554000</v>
      </c>
    </row>
    <row r="136" spans="1:23" ht="16.149999999999999" customHeight="1">
      <c r="A136" s="82" t="s">
        <v>184</v>
      </c>
      <c r="B136" s="9" t="s">
        <v>7</v>
      </c>
      <c r="C136" s="12" t="s">
        <v>185</v>
      </c>
      <c r="D136" s="11">
        <f>+D137+D177</f>
        <v>1689419300</v>
      </c>
      <c r="E136" s="11">
        <f>+E137+E177</f>
        <v>1642900300</v>
      </c>
      <c r="F136" s="11">
        <f>+F137+F177</f>
        <v>1625290400</v>
      </c>
    </row>
    <row r="137" spans="1:23" ht="28.15" customHeight="1">
      <c r="A137" s="90" t="s">
        <v>186</v>
      </c>
      <c r="B137" s="9" t="s">
        <v>7</v>
      </c>
      <c r="C137" s="12" t="s">
        <v>187</v>
      </c>
      <c r="D137" s="11">
        <f>+D154+D138+D141</f>
        <v>1686419300</v>
      </c>
      <c r="E137" s="11">
        <f>+E154+E138+E141</f>
        <v>1642900300</v>
      </c>
      <c r="F137" s="11">
        <f>+F154+F138+F141</f>
        <v>1625290400</v>
      </c>
    </row>
    <row r="138" spans="1:23" ht="16.149999999999999" customHeight="1">
      <c r="A138" s="90" t="s">
        <v>188</v>
      </c>
      <c r="B138" s="9" t="s">
        <v>7</v>
      </c>
      <c r="C138" s="12" t="s">
        <v>254</v>
      </c>
      <c r="D138" s="11">
        <f>+D139</f>
        <v>114265000</v>
      </c>
      <c r="E138" s="11">
        <f>+E139</f>
        <v>90203300</v>
      </c>
      <c r="F138" s="11">
        <f>+F139</f>
        <v>99629200</v>
      </c>
    </row>
    <row r="139" spans="1:23" ht="18.600000000000001" customHeight="1">
      <c r="A139" s="91" t="s">
        <v>189</v>
      </c>
      <c r="B139" s="9" t="s">
        <v>7</v>
      </c>
      <c r="C139" s="42" t="s">
        <v>255</v>
      </c>
      <c r="D139" s="11">
        <f>+D140</f>
        <v>114265000</v>
      </c>
      <c r="E139" s="11">
        <f t="shared" ref="E139:F139" si="10">+E140</f>
        <v>90203300</v>
      </c>
      <c r="F139" s="11">
        <f t="shared" si="10"/>
        <v>99629200</v>
      </c>
    </row>
    <row r="140" spans="1:23" ht="28.9" customHeight="1">
      <c r="A140" s="91" t="s">
        <v>377</v>
      </c>
      <c r="B140" s="9" t="s">
        <v>150</v>
      </c>
      <c r="C140" s="12" t="s">
        <v>373</v>
      </c>
      <c r="D140" s="11">
        <v>114265000</v>
      </c>
      <c r="E140" s="11">
        <v>90203300</v>
      </c>
      <c r="F140" s="11">
        <v>99629200</v>
      </c>
    </row>
    <row r="141" spans="1:23" ht="30" customHeight="1">
      <c r="A141" s="82" t="s">
        <v>190</v>
      </c>
      <c r="B141" s="9" t="s">
        <v>7</v>
      </c>
      <c r="C141" s="9" t="s">
        <v>256</v>
      </c>
      <c r="D141" s="11">
        <f>+D142+D144+D146</f>
        <v>107482400</v>
      </c>
      <c r="E141" s="11">
        <f>+E142+E144+E146</f>
        <v>89303100</v>
      </c>
      <c r="F141" s="11">
        <f>+F142+F144+F146</f>
        <v>62166000</v>
      </c>
    </row>
    <row r="142" spans="1:23" ht="52.15" customHeight="1">
      <c r="A142" s="71" t="s">
        <v>383</v>
      </c>
      <c r="B142" s="23" t="s">
        <v>7</v>
      </c>
      <c r="C142" s="23" t="s">
        <v>297</v>
      </c>
      <c r="D142" s="11">
        <f>D143</f>
        <v>5388700</v>
      </c>
      <c r="E142" s="11">
        <f>E143</f>
        <v>5388700</v>
      </c>
      <c r="F142" s="11">
        <f>F143</f>
        <v>0</v>
      </c>
    </row>
    <row r="143" spans="1:23" ht="62.45" customHeight="1">
      <c r="A143" s="71" t="s">
        <v>296</v>
      </c>
      <c r="B143" s="9" t="s">
        <v>295</v>
      </c>
      <c r="C143" s="9" t="s">
        <v>294</v>
      </c>
      <c r="D143" s="11">
        <v>5388700</v>
      </c>
      <c r="E143" s="11">
        <v>5388700</v>
      </c>
      <c r="F143" s="11">
        <v>0</v>
      </c>
    </row>
    <row r="144" spans="1:23" s="21" customFormat="1" ht="17.45" customHeight="1">
      <c r="A144" s="82" t="s">
        <v>298</v>
      </c>
      <c r="B144" s="9" t="s">
        <v>7</v>
      </c>
      <c r="C144" s="9" t="s">
        <v>299</v>
      </c>
      <c r="D144" s="22">
        <f>D145</f>
        <v>19200</v>
      </c>
      <c r="E144" s="22">
        <f>E145</f>
        <v>28800</v>
      </c>
      <c r="F144" s="22">
        <f>F145</f>
        <v>28800</v>
      </c>
      <c r="W144" s="6"/>
    </row>
    <row r="145" spans="1:23" s="21" customFormat="1" ht="28.15" customHeight="1">
      <c r="A145" s="82" t="s">
        <v>378</v>
      </c>
      <c r="B145" s="9" t="s">
        <v>295</v>
      </c>
      <c r="C145" s="9" t="s">
        <v>311</v>
      </c>
      <c r="D145" s="22">
        <v>19200</v>
      </c>
      <c r="E145" s="22">
        <v>28800</v>
      </c>
      <c r="F145" s="22">
        <v>28800</v>
      </c>
      <c r="W145" s="6"/>
    </row>
    <row r="146" spans="1:23" ht="15" customHeight="1">
      <c r="A146" s="82" t="s">
        <v>191</v>
      </c>
      <c r="B146" s="9" t="s">
        <v>7</v>
      </c>
      <c r="C146" s="18" t="s">
        <v>257</v>
      </c>
      <c r="D146" s="11">
        <f>+D147</f>
        <v>102074500</v>
      </c>
      <c r="E146" s="11">
        <f>+E147</f>
        <v>83885600</v>
      </c>
      <c r="F146" s="11">
        <f>+F147</f>
        <v>62137200</v>
      </c>
    </row>
    <row r="147" spans="1:23" ht="16.899999999999999" customHeight="1">
      <c r="A147" s="82" t="s">
        <v>192</v>
      </c>
      <c r="B147" s="9" t="s">
        <v>7</v>
      </c>
      <c r="C147" s="18" t="s">
        <v>258</v>
      </c>
      <c r="D147" s="11">
        <f>+D148+D151+D150+D149+D152+D153</f>
        <v>102074500</v>
      </c>
      <c r="E147" s="11">
        <f t="shared" ref="E147:F147" si="11">+E148+E151+E150+E149+E152+E153</f>
        <v>83885600</v>
      </c>
      <c r="F147" s="11">
        <f t="shared" si="11"/>
        <v>62137200</v>
      </c>
    </row>
    <row r="148" spans="1:23" ht="112.15" customHeight="1">
      <c r="A148" s="84" t="s">
        <v>300</v>
      </c>
      <c r="B148" s="9" t="s">
        <v>149</v>
      </c>
      <c r="C148" s="18" t="s">
        <v>258</v>
      </c>
      <c r="D148" s="11">
        <v>2986600</v>
      </c>
      <c r="E148" s="11">
        <v>2986600</v>
      </c>
      <c r="F148" s="11">
        <v>2986600</v>
      </c>
    </row>
    <row r="149" spans="1:23" ht="96" customHeight="1">
      <c r="A149" s="76" t="s">
        <v>368</v>
      </c>
      <c r="B149" s="9" t="s">
        <v>149</v>
      </c>
      <c r="C149" s="18" t="s">
        <v>258</v>
      </c>
      <c r="D149" s="11">
        <v>9611300</v>
      </c>
      <c r="E149" s="11">
        <v>6351200</v>
      </c>
      <c r="F149" s="11">
        <v>6351200</v>
      </c>
    </row>
    <row r="150" spans="1:23" ht="133.15" customHeight="1">
      <c r="A150" s="95" t="s">
        <v>310</v>
      </c>
      <c r="B150" s="9" t="s">
        <v>150</v>
      </c>
      <c r="C150" s="18" t="s">
        <v>258</v>
      </c>
      <c r="D150" s="11">
        <v>73332600</v>
      </c>
      <c r="E150" s="11">
        <v>56602600</v>
      </c>
      <c r="F150" s="11">
        <v>37799400</v>
      </c>
    </row>
    <row r="151" spans="1:23" ht="31.9" customHeight="1">
      <c r="A151" s="84" t="s">
        <v>301</v>
      </c>
      <c r="B151" s="9" t="s">
        <v>151</v>
      </c>
      <c r="C151" s="18" t="s">
        <v>258</v>
      </c>
      <c r="D151" s="11">
        <v>15000000</v>
      </c>
      <c r="E151" s="11">
        <v>15000000</v>
      </c>
      <c r="F151" s="11">
        <v>15000000</v>
      </c>
    </row>
    <row r="152" spans="1:23" ht="69" customHeight="1">
      <c r="A152" s="70" t="s">
        <v>369</v>
      </c>
      <c r="B152" s="9" t="s">
        <v>83</v>
      </c>
      <c r="C152" s="18" t="s">
        <v>258</v>
      </c>
      <c r="D152" s="11">
        <v>1144000</v>
      </c>
      <c r="E152" s="11">
        <v>0</v>
      </c>
      <c r="F152" s="11">
        <v>0</v>
      </c>
    </row>
    <row r="153" spans="1:23" ht="137.44999999999999" customHeight="1">
      <c r="A153" s="97" t="s">
        <v>379</v>
      </c>
      <c r="B153" s="9" t="s">
        <v>83</v>
      </c>
      <c r="C153" s="18" t="s">
        <v>258</v>
      </c>
      <c r="D153" s="11">
        <v>0</v>
      </c>
      <c r="E153" s="22">
        <v>2945200</v>
      </c>
      <c r="F153" s="11">
        <v>0</v>
      </c>
    </row>
    <row r="154" spans="1:23" ht="20.45" customHeight="1">
      <c r="A154" s="82" t="s">
        <v>193</v>
      </c>
      <c r="B154" s="9" t="s">
        <v>7</v>
      </c>
      <c r="C154" s="12" t="s">
        <v>259</v>
      </c>
      <c r="D154" s="11">
        <f>+D155+D157+D173+D169+D171</f>
        <v>1464671900</v>
      </c>
      <c r="E154" s="11">
        <f>+E155+E157+E173+E169</f>
        <v>1463393900</v>
      </c>
      <c r="F154" s="11">
        <f>+F155+F157+F173+F169</f>
        <v>1463495200</v>
      </c>
    </row>
    <row r="155" spans="1:23" s="21" customFormat="1" ht="43.15" customHeight="1">
      <c r="A155" s="82" t="s">
        <v>194</v>
      </c>
      <c r="B155" s="9" t="s">
        <v>7</v>
      </c>
      <c r="C155" s="12" t="s">
        <v>260</v>
      </c>
      <c r="D155" s="11">
        <f>+D156</f>
        <v>59958600</v>
      </c>
      <c r="E155" s="11">
        <f>+E156</f>
        <v>59958600</v>
      </c>
      <c r="F155" s="11">
        <f>+F156</f>
        <v>59958600</v>
      </c>
      <c r="W155" s="6"/>
    </row>
    <row r="156" spans="1:23" s="21" customFormat="1" ht="42" customHeight="1">
      <c r="A156" s="82" t="s">
        <v>195</v>
      </c>
      <c r="B156" s="9" t="s">
        <v>83</v>
      </c>
      <c r="C156" s="12" t="s">
        <v>261</v>
      </c>
      <c r="D156" s="22">
        <v>59958600</v>
      </c>
      <c r="E156" s="22">
        <v>59958600</v>
      </c>
      <c r="F156" s="22">
        <v>59958600</v>
      </c>
      <c r="W156" s="6"/>
    </row>
    <row r="157" spans="1:23" ht="28.15" customHeight="1">
      <c r="A157" s="82" t="s">
        <v>196</v>
      </c>
      <c r="B157" s="9" t="s">
        <v>7</v>
      </c>
      <c r="C157" s="9" t="s">
        <v>262</v>
      </c>
      <c r="D157" s="11">
        <f>+D158</f>
        <v>34338500</v>
      </c>
      <c r="E157" s="11">
        <f>+E158</f>
        <v>34338500</v>
      </c>
      <c r="F157" s="11">
        <f>+F158</f>
        <v>34338500</v>
      </c>
    </row>
    <row r="158" spans="1:23" s="21" customFormat="1" ht="30" customHeight="1">
      <c r="A158" s="82" t="s">
        <v>197</v>
      </c>
      <c r="B158" s="9" t="s">
        <v>7</v>
      </c>
      <c r="C158" s="9" t="s">
        <v>263</v>
      </c>
      <c r="D158" s="11">
        <f>SUM(D159:D168)</f>
        <v>34338500</v>
      </c>
      <c r="E158" s="11">
        <f>SUM(E159:E168)</f>
        <v>34338500</v>
      </c>
      <c r="F158" s="11">
        <f>SUM(F159:F168)</f>
        <v>34338500</v>
      </c>
      <c r="W158" s="6"/>
    </row>
    <row r="159" spans="1:23" ht="43.15" customHeight="1">
      <c r="A159" s="82" t="s">
        <v>198</v>
      </c>
      <c r="B159" s="9" t="s">
        <v>149</v>
      </c>
      <c r="C159" s="9" t="s">
        <v>263</v>
      </c>
      <c r="D159" s="22">
        <v>25089500</v>
      </c>
      <c r="E159" s="22">
        <v>25089500</v>
      </c>
      <c r="F159" s="22">
        <v>25089500</v>
      </c>
    </row>
    <row r="160" spans="1:23" s="21" customFormat="1" ht="45.6" customHeight="1">
      <c r="A160" s="82" t="s">
        <v>199</v>
      </c>
      <c r="B160" s="9" t="s">
        <v>150</v>
      </c>
      <c r="C160" s="9" t="s">
        <v>263</v>
      </c>
      <c r="D160" s="11">
        <v>45900</v>
      </c>
      <c r="E160" s="11">
        <v>45900</v>
      </c>
      <c r="F160" s="11">
        <v>45900</v>
      </c>
      <c r="W160" s="6"/>
    </row>
    <row r="161" spans="1:23" s="21" customFormat="1" ht="29.45" customHeight="1">
      <c r="A161" s="82" t="s">
        <v>200</v>
      </c>
      <c r="B161" s="9" t="s">
        <v>150</v>
      </c>
      <c r="C161" s="9" t="s">
        <v>263</v>
      </c>
      <c r="D161" s="22">
        <v>137700</v>
      </c>
      <c r="E161" s="22">
        <v>137700</v>
      </c>
      <c r="F161" s="22">
        <v>137700</v>
      </c>
      <c r="W161" s="6"/>
    </row>
    <row r="162" spans="1:23" s="21" customFormat="1" ht="56.45" customHeight="1">
      <c r="A162" s="82" t="s">
        <v>201</v>
      </c>
      <c r="B162" s="9" t="s">
        <v>151</v>
      </c>
      <c r="C162" s="9" t="s">
        <v>263</v>
      </c>
      <c r="D162" s="22">
        <v>3303900</v>
      </c>
      <c r="E162" s="22">
        <v>3303900</v>
      </c>
      <c r="F162" s="22">
        <v>3303900</v>
      </c>
      <c r="W162" s="6"/>
    </row>
    <row r="163" spans="1:23" s="21" customFormat="1" ht="31.15" customHeight="1">
      <c r="A163" s="82" t="s">
        <v>202</v>
      </c>
      <c r="B163" s="9" t="s">
        <v>151</v>
      </c>
      <c r="C163" s="9" t="s">
        <v>263</v>
      </c>
      <c r="D163" s="22">
        <v>859500</v>
      </c>
      <c r="E163" s="22">
        <v>859500</v>
      </c>
      <c r="F163" s="22">
        <v>859500</v>
      </c>
      <c r="W163" s="6"/>
    </row>
    <row r="164" spans="1:23" ht="56.45" customHeight="1">
      <c r="A164" s="82" t="s">
        <v>203</v>
      </c>
      <c r="B164" s="9" t="s">
        <v>151</v>
      </c>
      <c r="C164" s="9" t="s">
        <v>263</v>
      </c>
      <c r="D164" s="22">
        <v>2597400</v>
      </c>
      <c r="E164" s="22">
        <v>2597400</v>
      </c>
      <c r="F164" s="22">
        <v>2597400</v>
      </c>
    </row>
    <row r="165" spans="1:23" s="21" customFormat="1" ht="74.45" customHeight="1">
      <c r="A165" s="82" t="s">
        <v>204</v>
      </c>
      <c r="B165" s="9" t="s">
        <v>151</v>
      </c>
      <c r="C165" s="9" t="s">
        <v>263</v>
      </c>
      <c r="D165" s="96">
        <v>700</v>
      </c>
      <c r="E165" s="96">
        <v>700</v>
      </c>
      <c r="F165" s="96">
        <v>700</v>
      </c>
      <c r="W165" s="6"/>
    </row>
    <row r="166" spans="1:23" ht="44.45" customHeight="1">
      <c r="A166" s="82" t="s">
        <v>205</v>
      </c>
      <c r="B166" s="9" t="s">
        <v>151</v>
      </c>
      <c r="C166" s="9" t="s">
        <v>263</v>
      </c>
      <c r="D166" s="22">
        <v>1719000</v>
      </c>
      <c r="E166" s="22">
        <v>1719000</v>
      </c>
      <c r="F166" s="22">
        <v>1719000</v>
      </c>
    </row>
    <row r="167" spans="1:23" ht="29.45" customHeight="1">
      <c r="A167" s="82" t="s">
        <v>206</v>
      </c>
      <c r="B167" s="9" t="s">
        <v>151</v>
      </c>
      <c r="C167" s="9" t="s">
        <v>263</v>
      </c>
      <c r="D167" s="22">
        <v>4900</v>
      </c>
      <c r="E167" s="22">
        <v>4900</v>
      </c>
      <c r="F167" s="22">
        <v>4900</v>
      </c>
    </row>
    <row r="168" spans="1:23" ht="55.15" customHeight="1">
      <c r="A168" s="92" t="s">
        <v>277</v>
      </c>
      <c r="B168" s="9" t="s">
        <v>83</v>
      </c>
      <c r="C168" s="9" t="s">
        <v>263</v>
      </c>
      <c r="D168" s="22">
        <v>580000</v>
      </c>
      <c r="E168" s="22">
        <v>580000</v>
      </c>
      <c r="F168" s="22">
        <v>580000</v>
      </c>
    </row>
    <row r="169" spans="1:23" ht="55.9" customHeight="1">
      <c r="A169" s="82" t="s">
        <v>207</v>
      </c>
      <c r="B169" s="9" t="s">
        <v>7</v>
      </c>
      <c r="C169" s="23" t="s">
        <v>264</v>
      </c>
      <c r="D169" s="22">
        <f>+D170</f>
        <v>11200</v>
      </c>
      <c r="E169" s="22">
        <f>+E170</f>
        <v>12100</v>
      </c>
      <c r="F169" s="22">
        <f>+F170</f>
        <v>113400</v>
      </c>
    </row>
    <row r="170" spans="1:23" ht="55.9" customHeight="1">
      <c r="A170" s="82" t="s">
        <v>208</v>
      </c>
      <c r="B170" s="9" t="s">
        <v>151</v>
      </c>
      <c r="C170" s="23" t="s">
        <v>374</v>
      </c>
      <c r="D170" s="22">
        <v>11200</v>
      </c>
      <c r="E170" s="22">
        <v>12100</v>
      </c>
      <c r="F170" s="22">
        <v>113400</v>
      </c>
    </row>
    <row r="171" spans="1:23" ht="29.45" customHeight="1">
      <c r="A171" s="82" t="s">
        <v>375</v>
      </c>
      <c r="B171" s="9" t="s">
        <v>7</v>
      </c>
      <c r="C171" s="23" t="s">
        <v>371</v>
      </c>
      <c r="D171" s="22">
        <f>D172</f>
        <v>1278900</v>
      </c>
      <c r="E171" s="22">
        <f>E172</f>
        <v>0</v>
      </c>
      <c r="F171" s="22">
        <f>F172</f>
        <v>0</v>
      </c>
    </row>
    <row r="172" spans="1:23" ht="29.45" customHeight="1">
      <c r="A172" s="82" t="s">
        <v>376</v>
      </c>
      <c r="B172" s="9" t="s">
        <v>151</v>
      </c>
      <c r="C172" s="23" t="s">
        <v>370</v>
      </c>
      <c r="D172" s="22">
        <v>1278900</v>
      </c>
      <c r="E172" s="22">
        <v>0</v>
      </c>
      <c r="F172" s="22">
        <v>0</v>
      </c>
    </row>
    <row r="173" spans="1:23" ht="16.899999999999999" customHeight="1">
      <c r="A173" s="82" t="s">
        <v>209</v>
      </c>
      <c r="B173" s="9" t="s">
        <v>7</v>
      </c>
      <c r="C173" s="12" t="s">
        <v>265</v>
      </c>
      <c r="D173" s="11">
        <f>+D174</f>
        <v>1369084700</v>
      </c>
      <c r="E173" s="11">
        <f>+E174</f>
        <v>1369084700</v>
      </c>
      <c r="F173" s="11">
        <f>+F174</f>
        <v>1369084700</v>
      </c>
    </row>
    <row r="174" spans="1:23" ht="16.899999999999999" customHeight="1">
      <c r="A174" s="82" t="s">
        <v>210</v>
      </c>
      <c r="B174" s="9" t="s">
        <v>7</v>
      </c>
      <c r="C174" s="12" t="s">
        <v>266</v>
      </c>
      <c r="D174" s="11">
        <f>+D175+D176</f>
        <v>1369084700</v>
      </c>
      <c r="E174" s="11">
        <f>+E175+E176</f>
        <v>1369084700</v>
      </c>
      <c r="F174" s="11">
        <f>+F175+F176</f>
        <v>1369084700</v>
      </c>
    </row>
    <row r="175" spans="1:23" ht="81" customHeight="1">
      <c r="A175" s="82" t="s">
        <v>211</v>
      </c>
      <c r="B175" s="9" t="s">
        <v>149</v>
      </c>
      <c r="C175" s="12" t="s">
        <v>293</v>
      </c>
      <c r="D175" s="20">
        <v>656480900</v>
      </c>
      <c r="E175" s="20">
        <v>656480900</v>
      </c>
      <c r="F175" s="20">
        <v>656480900</v>
      </c>
    </row>
    <row r="176" spans="1:23" ht="55.15" customHeight="1">
      <c r="A176" s="82" t="s">
        <v>212</v>
      </c>
      <c r="B176" s="9" t="s">
        <v>149</v>
      </c>
      <c r="C176" s="12" t="s">
        <v>266</v>
      </c>
      <c r="D176" s="20">
        <v>712603800</v>
      </c>
      <c r="E176" s="20">
        <v>712603800</v>
      </c>
      <c r="F176" s="20">
        <v>712603800</v>
      </c>
    </row>
    <row r="177" spans="1:25" ht="18" customHeight="1">
      <c r="A177" s="84" t="s">
        <v>213</v>
      </c>
      <c r="B177" s="9" t="s">
        <v>7</v>
      </c>
      <c r="C177" s="16" t="s">
        <v>274</v>
      </c>
      <c r="D177" s="24">
        <f t="shared" ref="D177:F178" si="12">+D178</f>
        <v>3000000</v>
      </c>
      <c r="E177" s="24">
        <f t="shared" si="12"/>
        <v>0</v>
      </c>
      <c r="F177" s="24">
        <f t="shared" si="12"/>
        <v>0</v>
      </c>
    </row>
    <row r="178" spans="1:25" ht="19.149999999999999" customHeight="1">
      <c r="A178" s="84" t="s">
        <v>276</v>
      </c>
      <c r="B178" s="9" t="s">
        <v>7</v>
      </c>
      <c r="C178" s="16" t="s">
        <v>275</v>
      </c>
      <c r="D178" s="24">
        <f t="shared" si="12"/>
        <v>3000000</v>
      </c>
      <c r="E178" s="24">
        <f t="shared" si="12"/>
        <v>0</v>
      </c>
      <c r="F178" s="24">
        <f t="shared" si="12"/>
        <v>0</v>
      </c>
    </row>
    <row r="179" spans="1:25" ht="20.45" customHeight="1">
      <c r="A179" s="84" t="s">
        <v>214</v>
      </c>
      <c r="B179" s="9" t="s">
        <v>151</v>
      </c>
      <c r="C179" s="18" t="s">
        <v>267</v>
      </c>
      <c r="D179" s="24">
        <v>3000000</v>
      </c>
      <c r="E179" s="20">
        <v>0</v>
      </c>
      <c r="F179" s="20">
        <v>0</v>
      </c>
    </row>
    <row r="180" spans="1:25" s="25" customFormat="1" ht="18.600000000000001" customHeight="1">
      <c r="A180" s="82" t="s">
        <v>215</v>
      </c>
      <c r="B180" s="9"/>
      <c r="C180" s="12"/>
      <c r="D180" s="11">
        <f>+D10+D136</f>
        <v>2525625300</v>
      </c>
      <c r="E180" s="11">
        <f>+E10+E136</f>
        <v>2468595300</v>
      </c>
      <c r="F180" s="11">
        <f>+F10+F136</f>
        <v>2484383400</v>
      </c>
      <c r="W180" s="58"/>
    </row>
    <row r="181" spans="1:25" s="77" customFormat="1" ht="30.6" customHeight="1">
      <c r="A181" s="82" t="s">
        <v>216</v>
      </c>
      <c r="B181" s="9"/>
      <c r="C181" s="12"/>
      <c r="D181" s="11">
        <f>+D182+D193+D187</f>
        <v>0</v>
      </c>
      <c r="E181" s="11">
        <f>+E182+E193+E187</f>
        <v>22897458</v>
      </c>
      <c r="F181" s="11">
        <f>+F182+F193+F187</f>
        <v>47936110</v>
      </c>
      <c r="U181" s="51"/>
      <c r="V181" s="51"/>
      <c r="W181" s="78"/>
      <c r="X181" s="51"/>
      <c r="Y181" s="51"/>
    </row>
    <row r="182" spans="1:25" s="74" customFormat="1" ht="17.45" customHeight="1">
      <c r="A182" s="82" t="s">
        <v>217</v>
      </c>
      <c r="B182" s="9" t="s">
        <v>7</v>
      </c>
      <c r="C182" s="12" t="s">
        <v>218</v>
      </c>
      <c r="D182" s="11">
        <f>+D183+D185</f>
        <v>41539487.100000001</v>
      </c>
      <c r="E182" s="11">
        <f>+E183+E185</f>
        <v>52822372.719999999</v>
      </c>
      <c r="F182" s="11">
        <f>+F183+F185</f>
        <v>95468024.719999999</v>
      </c>
      <c r="W182" s="79"/>
    </row>
    <row r="183" spans="1:25" s="51" customFormat="1" ht="29.45" customHeight="1">
      <c r="A183" s="82" t="s">
        <v>219</v>
      </c>
      <c r="B183" s="9" t="s">
        <v>7</v>
      </c>
      <c r="C183" s="12" t="s">
        <v>220</v>
      </c>
      <c r="D183" s="11">
        <f>+D184</f>
        <v>41539487.100000001</v>
      </c>
      <c r="E183" s="11">
        <f>+E184</f>
        <v>195611859.81999999</v>
      </c>
      <c r="F183" s="11">
        <f>+F184</f>
        <v>338611799.25999999</v>
      </c>
      <c r="W183" s="78"/>
    </row>
    <row r="184" spans="1:25" s="77" customFormat="1" ht="28.9" customHeight="1">
      <c r="A184" s="82" t="s">
        <v>221</v>
      </c>
      <c r="B184" s="9" t="s">
        <v>150</v>
      </c>
      <c r="C184" s="12" t="s">
        <v>222</v>
      </c>
      <c r="D184" s="11">
        <v>41539487.100000001</v>
      </c>
      <c r="E184" s="11">
        <v>195611859.81999999</v>
      </c>
      <c r="F184" s="11">
        <v>338611799.25999999</v>
      </c>
      <c r="U184" s="51"/>
      <c r="V184" s="51"/>
      <c r="W184" s="78"/>
      <c r="X184" s="51"/>
      <c r="Y184" s="51"/>
    </row>
    <row r="185" spans="1:25" s="77" customFormat="1" ht="30" customHeight="1">
      <c r="A185" s="82" t="s">
        <v>223</v>
      </c>
      <c r="B185" s="9" t="s">
        <v>7</v>
      </c>
      <c r="C185" s="12" t="s">
        <v>224</v>
      </c>
      <c r="D185" s="11">
        <f>+D186</f>
        <v>0</v>
      </c>
      <c r="E185" s="11">
        <f>+E186</f>
        <v>-142789487.09999999</v>
      </c>
      <c r="F185" s="11">
        <f>+F186</f>
        <v>-243143774.53999999</v>
      </c>
      <c r="U185" s="51"/>
      <c r="V185" s="51"/>
      <c r="W185" s="78"/>
      <c r="X185" s="51"/>
      <c r="Y185" s="51"/>
    </row>
    <row r="186" spans="1:25" s="77" customFormat="1" ht="30.6" customHeight="1">
      <c r="A186" s="82" t="s">
        <v>225</v>
      </c>
      <c r="B186" s="9" t="s">
        <v>150</v>
      </c>
      <c r="C186" s="12" t="s">
        <v>226</v>
      </c>
      <c r="D186" s="11">
        <v>0</v>
      </c>
      <c r="E186" s="11">
        <v>-142789487.09999999</v>
      </c>
      <c r="F186" s="11">
        <v>-243143774.53999999</v>
      </c>
      <c r="U186" s="51"/>
      <c r="V186" s="51"/>
      <c r="W186" s="78"/>
      <c r="X186" s="51"/>
      <c r="Y186" s="51"/>
    </row>
    <row r="187" spans="1:25" s="77" customFormat="1" ht="30" customHeight="1">
      <c r="A187" s="93" t="s">
        <v>227</v>
      </c>
      <c r="B187" s="9" t="s">
        <v>7</v>
      </c>
      <c r="C187" s="47" t="s">
        <v>228</v>
      </c>
      <c r="D187" s="11">
        <f>+D188</f>
        <v>-41539487.100000001</v>
      </c>
      <c r="E187" s="11">
        <f>+E188</f>
        <v>-29924914.719999999</v>
      </c>
      <c r="F187" s="11">
        <f>+F188</f>
        <v>-47531914.719999999</v>
      </c>
      <c r="U187" s="51"/>
      <c r="V187" s="51"/>
      <c r="W187" s="78"/>
      <c r="X187" s="51"/>
      <c r="Y187" s="51"/>
    </row>
    <row r="188" spans="1:25" s="77" customFormat="1" ht="28.9" customHeight="1">
      <c r="A188" s="93" t="s">
        <v>229</v>
      </c>
      <c r="B188" s="9" t="s">
        <v>7</v>
      </c>
      <c r="C188" s="47" t="s">
        <v>230</v>
      </c>
      <c r="D188" s="11">
        <f>+D191+D189</f>
        <v>-41539487.100000001</v>
      </c>
      <c r="E188" s="11">
        <f>+E191+E189</f>
        <v>-29924914.719999999</v>
      </c>
      <c r="F188" s="11">
        <f>+F191+F189</f>
        <v>-47531914.719999999</v>
      </c>
      <c r="U188" s="51"/>
      <c r="V188" s="51"/>
      <c r="W188" s="78"/>
      <c r="X188" s="51"/>
      <c r="Y188" s="51"/>
    </row>
    <row r="189" spans="1:25" s="77" customFormat="1" ht="38.25" hidden="1">
      <c r="A189" s="93" t="s">
        <v>318</v>
      </c>
      <c r="B189" s="9" t="s">
        <v>7</v>
      </c>
      <c r="C189" s="47" t="s">
        <v>319</v>
      </c>
      <c r="D189" s="11">
        <f>+D190</f>
        <v>0</v>
      </c>
      <c r="E189" s="11">
        <f>+E190</f>
        <v>0</v>
      </c>
      <c r="F189" s="11">
        <f>+F190</f>
        <v>0</v>
      </c>
      <c r="U189" s="51"/>
      <c r="V189" s="51"/>
      <c r="W189" s="51"/>
      <c r="X189" s="51"/>
      <c r="Y189" s="51"/>
    </row>
    <row r="190" spans="1:25" s="77" customFormat="1" ht="38.25" hidden="1">
      <c r="A190" s="93" t="s">
        <v>320</v>
      </c>
      <c r="B190" s="9" t="s">
        <v>150</v>
      </c>
      <c r="C190" s="47" t="s">
        <v>321</v>
      </c>
      <c r="D190" s="11"/>
      <c r="E190" s="11"/>
      <c r="F190" s="11"/>
      <c r="U190" s="51"/>
      <c r="V190" s="51"/>
      <c r="W190" s="51"/>
      <c r="X190" s="51"/>
      <c r="Y190" s="51"/>
    </row>
    <row r="191" spans="1:25" s="77" customFormat="1" ht="42" customHeight="1">
      <c r="A191" s="84" t="s">
        <v>231</v>
      </c>
      <c r="B191" s="48" t="s">
        <v>7</v>
      </c>
      <c r="C191" s="49" t="s">
        <v>232</v>
      </c>
      <c r="D191" s="11">
        <f>+D192</f>
        <v>-41539487.100000001</v>
      </c>
      <c r="E191" s="11">
        <f>+E192</f>
        <v>-29924914.719999999</v>
      </c>
      <c r="F191" s="11">
        <f>+F192</f>
        <v>-47531914.719999999</v>
      </c>
      <c r="U191" s="51"/>
      <c r="V191" s="51"/>
      <c r="W191" s="78"/>
      <c r="X191" s="51"/>
      <c r="Y191" s="51"/>
    </row>
    <row r="192" spans="1:25" s="77" customFormat="1" ht="42" customHeight="1">
      <c r="A192" s="84" t="s">
        <v>233</v>
      </c>
      <c r="B192" s="48">
        <v>905</v>
      </c>
      <c r="C192" s="49" t="s">
        <v>234</v>
      </c>
      <c r="D192" s="11">
        <v>-41539487.100000001</v>
      </c>
      <c r="E192" s="11">
        <v>-29924914.719999999</v>
      </c>
      <c r="F192" s="11">
        <v>-47531914.719999999</v>
      </c>
      <c r="U192" s="51"/>
      <c r="V192" s="51"/>
      <c r="W192" s="78"/>
      <c r="X192" s="51"/>
      <c r="Y192" s="51"/>
    </row>
    <row r="193" spans="1:25" s="51" customFormat="1" ht="29.45" customHeight="1">
      <c r="A193" s="82" t="s">
        <v>235</v>
      </c>
      <c r="B193" s="9" t="s">
        <v>7</v>
      </c>
      <c r="C193" s="12" t="s">
        <v>236</v>
      </c>
      <c r="D193" s="11">
        <f>D198+D194</f>
        <v>0</v>
      </c>
      <c r="E193" s="11">
        <f>E198+E194</f>
        <v>0</v>
      </c>
      <c r="F193" s="11">
        <f>F198+F194</f>
        <v>0</v>
      </c>
      <c r="W193" s="78"/>
    </row>
    <row r="194" spans="1:25" s="51" customFormat="1" ht="13.9" customHeight="1">
      <c r="A194" s="82" t="s">
        <v>237</v>
      </c>
      <c r="B194" s="9" t="s">
        <v>7</v>
      </c>
      <c r="C194" s="12" t="s">
        <v>238</v>
      </c>
      <c r="D194" s="11">
        <f>D195</f>
        <v>2567164787.0999999</v>
      </c>
      <c r="E194" s="11">
        <f>E195</f>
        <v>2664207159.8200002</v>
      </c>
      <c r="F194" s="11">
        <f>F195</f>
        <v>2822995199.2600002</v>
      </c>
      <c r="W194" s="78"/>
    </row>
    <row r="195" spans="1:25" s="51" customFormat="1" ht="15.6" customHeight="1">
      <c r="A195" s="82" t="s">
        <v>239</v>
      </c>
      <c r="B195" s="9" t="s">
        <v>7</v>
      </c>
      <c r="C195" s="12" t="s">
        <v>240</v>
      </c>
      <c r="D195" s="11">
        <f>+D196</f>
        <v>2567164787.0999999</v>
      </c>
      <c r="E195" s="11">
        <f>+E196</f>
        <v>2664207159.8200002</v>
      </c>
      <c r="F195" s="11">
        <f>+F196</f>
        <v>2822995199.2600002</v>
      </c>
      <c r="W195" s="78"/>
    </row>
    <row r="196" spans="1:25" s="77" customFormat="1" ht="16.149999999999999" customHeight="1">
      <c r="A196" s="82" t="s">
        <v>241</v>
      </c>
      <c r="B196" s="9" t="s">
        <v>7</v>
      </c>
      <c r="C196" s="12" t="s">
        <v>242</v>
      </c>
      <c r="D196" s="11">
        <f>D197</f>
        <v>2567164787.0999999</v>
      </c>
      <c r="E196" s="11">
        <f>E197</f>
        <v>2664207159.8200002</v>
      </c>
      <c r="F196" s="11">
        <f>F197</f>
        <v>2822995199.2600002</v>
      </c>
      <c r="U196" s="51"/>
      <c r="V196" s="51"/>
      <c r="W196" s="78"/>
      <c r="X196" s="51"/>
      <c r="Y196" s="51"/>
    </row>
    <row r="197" spans="1:25" s="51" customFormat="1" ht="29.45" customHeight="1">
      <c r="A197" s="82" t="s">
        <v>243</v>
      </c>
      <c r="B197" s="9" t="s">
        <v>7</v>
      </c>
      <c r="C197" s="12" t="s">
        <v>244</v>
      </c>
      <c r="D197" s="11">
        <v>2567164787.0999999</v>
      </c>
      <c r="E197" s="11">
        <v>2664207159.8200002</v>
      </c>
      <c r="F197" s="11">
        <v>2822995199.2600002</v>
      </c>
      <c r="W197" s="78"/>
    </row>
    <row r="198" spans="1:25" s="51" customFormat="1" ht="17.45" customHeight="1">
      <c r="A198" s="82" t="s">
        <v>245</v>
      </c>
      <c r="B198" s="9" t="s">
        <v>7</v>
      </c>
      <c r="C198" s="12" t="s">
        <v>246</v>
      </c>
      <c r="D198" s="11">
        <f t="shared" ref="D198:F200" si="13">D199</f>
        <v>-2567164787.0999999</v>
      </c>
      <c r="E198" s="11">
        <f t="shared" si="13"/>
        <v>-2664207159.8200002</v>
      </c>
      <c r="F198" s="11">
        <f t="shared" si="13"/>
        <v>-2822995199.2600002</v>
      </c>
      <c r="W198" s="78"/>
    </row>
    <row r="199" spans="1:25" s="51" customFormat="1" ht="19.149999999999999" customHeight="1">
      <c r="A199" s="82" t="s">
        <v>247</v>
      </c>
      <c r="B199" s="9" t="s">
        <v>7</v>
      </c>
      <c r="C199" s="12" t="s">
        <v>248</v>
      </c>
      <c r="D199" s="11">
        <f t="shared" si="13"/>
        <v>-2567164787.0999999</v>
      </c>
      <c r="E199" s="11">
        <f t="shared" si="13"/>
        <v>-2664207159.8200002</v>
      </c>
      <c r="F199" s="11">
        <f t="shared" si="13"/>
        <v>-2822995199.2600002</v>
      </c>
      <c r="W199" s="78"/>
    </row>
    <row r="200" spans="1:25" s="51" customFormat="1" ht="19.149999999999999" customHeight="1">
      <c r="A200" s="82" t="s">
        <v>249</v>
      </c>
      <c r="B200" s="9" t="s">
        <v>7</v>
      </c>
      <c r="C200" s="12" t="s">
        <v>250</v>
      </c>
      <c r="D200" s="11">
        <f t="shared" si="13"/>
        <v>-2567164787.0999999</v>
      </c>
      <c r="E200" s="11">
        <f t="shared" si="13"/>
        <v>-2664207159.8200002</v>
      </c>
      <c r="F200" s="11">
        <f t="shared" si="13"/>
        <v>-2822995199.2600002</v>
      </c>
      <c r="W200" s="78"/>
    </row>
    <row r="201" spans="1:25" s="51" customFormat="1" ht="29.45" customHeight="1">
      <c r="A201" s="82" t="s">
        <v>382</v>
      </c>
      <c r="B201" s="9" t="s">
        <v>7</v>
      </c>
      <c r="C201" s="12" t="s">
        <v>251</v>
      </c>
      <c r="D201" s="11">
        <v>-2567164787.0999999</v>
      </c>
      <c r="E201" s="11">
        <v>-2664207159.8200002</v>
      </c>
      <c r="F201" s="11">
        <v>-2822995199.2600002</v>
      </c>
      <c r="W201" s="78"/>
    </row>
    <row r="202" spans="1:25" s="27" customFormat="1" ht="16.149999999999999" customHeight="1">
      <c r="A202" s="86"/>
      <c r="B202" s="52"/>
      <c r="C202" s="53"/>
      <c r="D202" s="54"/>
      <c r="E202" s="54"/>
      <c r="F202" s="54"/>
      <c r="W202" s="59"/>
    </row>
    <row r="203" spans="1:25" s="27" customFormat="1">
      <c r="A203" s="86"/>
      <c r="B203" s="52"/>
      <c r="C203" s="53"/>
      <c r="D203" s="54"/>
      <c r="E203" s="54"/>
      <c r="F203" s="54"/>
      <c r="W203" s="59"/>
    </row>
    <row r="204" spans="1:25" s="27" customFormat="1" ht="18.75">
      <c r="A204" s="87"/>
      <c r="B204" s="28"/>
      <c r="C204" s="29"/>
      <c r="D204" s="30"/>
      <c r="E204" s="75"/>
      <c r="F204" s="30"/>
      <c r="W204" s="59"/>
    </row>
    <row r="205" spans="1:25" s="27" customFormat="1" ht="18.75">
      <c r="A205" s="88" t="s">
        <v>314</v>
      </c>
      <c r="B205" s="32"/>
      <c r="C205" s="33"/>
      <c r="D205" s="33"/>
      <c r="E205" s="67" t="s">
        <v>372</v>
      </c>
      <c r="F205" s="66"/>
      <c r="W205" s="60"/>
    </row>
    <row r="206" spans="1:25" s="37" customFormat="1" ht="18.75">
      <c r="A206" s="88"/>
      <c r="B206" s="34"/>
      <c r="C206" s="35"/>
      <c r="D206" s="35"/>
      <c r="E206" s="67"/>
      <c r="F206" s="35"/>
      <c r="U206" s="61"/>
      <c r="V206" s="61"/>
      <c r="W206" s="62"/>
      <c r="X206" s="61"/>
      <c r="Y206" s="61"/>
    </row>
    <row r="207" spans="1:25" ht="18.75">
      <c r="E207" s="67"/>
      <c r="V207" s="50"/>
      <c r="W207" s="63"/>
    </row>
    <row r="208" spans="1:25" s="51" customFormat="1" ht="18.75">
      <c r="A208" s="88" t="s">
        <v>315</v>
      </c>
      <c r="B208" s="46"/>
      <c r="C208" s="35"/>
      <c r="D208" s="35"/>
      <c r="E208" s="67" t="s">
        <v>317</v>
      </c>
      <c r="F208" s="67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7"/>
      <c r="V208" s="27"/>
      <c r="W208" s="59"/>
    </row>
    <row r="209" spans="1:25" s="27" customFormat="1">
      <c r="A209" s="87"/>
      <c r="B209" s="28"/>
      <c r="C209" s="29"/>
      <c r="D209" s="30"/>
      <c r="E209" s="31"/>
      <c r="F209" s="30"/>
      <c r="W209" s="59"/>
    </row>
    <row r="211" spans="1:25" s="27" customFormat="1" ht="18.75">
      <c r="A211" s="88"/>
      <c r="B211" s="32"/>
      <c r="C211" s="33"/>
      <c r="D211" s="33"/>
      <c r="E211" s="66"/>
      <c r="F211" s="66"/>
      <c r="W211" s="59"/>
    </row>
    <row r="212" spans="1:25" s="37" customFormat="1" ht="18.75">
      <c r="A212" s="88"/>
      <c r="B212" s="34"/>
      <c r="C212" s="35"/>
      <c r="D212" s="35"/>
      <c r="E212" s="36"/>
      <c r="F212" s="35"/>
      <c r="U212" s="61"/>
      <c r="V212" s="61"/>
      <c r="W212" s="64"/>
      <c r="X212" s="61"/>
      <c r="Y212" s="61"/>
    </row>
    <row r="214" spans="1:25" s="27" customFormat="1" ht="18.75">
      <c r="A214" s="88"/>
      <c r="B214" s="46"/>
      <c r="C214" s="35"/>
      <c r="D214" s="35"/>
      <c r="E214" s="67"/>
      <c r="F214" s="67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W214" s="59"/>
    </row>
    <row r="216" spans="1:25" ht="14.25">
      <c r="A216" s="89"/>
      <c r="B216" s="38"/>
      <c r="C216" s="39"/>
      <c r="D216" s="14"/>
      <c r="E216" s="45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</row>
    <row r="217" spans="1:25">
      <c r="C217" s="40"/>
      <c r="D217" s="14"/>
      <c r="E217" s="45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</row>
    <row r="218" spans="1:25">
      <c r="C218" s="40"/>
      <c r="D218" s="14"/>
      <c r="E218" s="45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</row>
    <row r="219" spans="1:25">
      <c r="C219" s="40"/>
      <c r="D219" s="14"/>
      <c r="E219" s="45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</row>
    <row r="221" spans="1:25">
      <c r="C221" s="40"/>
    </row>
  </sheetData>
  <autoFilter ref="A9:AA201"/>
  <mergeCells count="9">
    <mergeCell ref="U12:W12"/>
    <mergeCell ref="U10:W10"/>
    <mergeCell ref="D1:F5"/>
    <mergeCell ref="A6:F6"/>
    <mergeCell ref="A8:A9"/>
    <mergeCell ref="B8:C8"/>
    <mergeCell ref="D8:D9"/>
    <mergeCell ref="E8:E9"/>
    <mergeCell ref="F8:F9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</vt:lpstr>
      <vt:lpstr>'2020-2022'!Заголовки_для_печати</vt:lpstr>
      <vt:lpstr>'2020-2022'!Область_печати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2019-11-14T07:56:37Z</dcterms:modified>
</cp:coreProperties>
</file>