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8" windowWidth="14808" windowHeight="7836"/>
  </bookViews>
  <sheets>
    <sheet name="2019-2021" sheetId="1" r:id="rId1"/>
    <sheet name="Лист1" sheetId="2" r:id="rId2"/>
    <sheet name="источники" sheetId="3" r:id="rId3"/>
  </sheets>
  <definedNames>
    <definedName name="_xlnm.Print_Titles" localSheetId="0">'2019-2021'!$8:$9</definedName>
  </definedNames>
  <calcPr calcId="152511"/>
</workbook>
</file>

<file path=xl/calcChain.xml><?xml version="1.0" encoding="utf-8"?>
<calcChain xmlns="http://schemas.openxmlformats.org/spreadsheetml/2006/main">
  <c r="E10" i="3" l="1"/>
  <c r="G10" i="3" s="1"/>
  <c r="G5" i="3"/>
  <c r="G6" i="3"/>
  <c r="G3" i="3"/>
  <c r="G4" i="3"/>
  <c r="E6" i="3"/>
  <c r="E4" i="3"/>
  <c r="E5" i="3"/>
  <c r="E3" i="3"/>
  <c r="F223" i="2" l="1"/>
  <c r="E223" i="2"/>
  <c r="E222" i="2" s="1"/>
  <c r="E221" i="2" s="1"/>
  <c r="D223" i="2"/>
  <c r="F222" i="2"/>
  <c r="F221" i="2" s="1"/>
  <c r="D222" i="2"/>
  <c r="D221" i="2" s="1"/>
  <c r="D216" i="2" s="1"/>
  <c r="F219" i="2"/>
  <c r="F218" i="2" s="1"/>
  <c r="F217" i="2" s="1"/>
  <c r="E219" i="2"/>
  <c r="D219" i="2"/>
  <c r="D218" i="2" s="1"/>
  <c r="D217" i="2" s="1"/>
  <c r="E218" i="2"/>
  <c r="E217" i="2" s="1"/>
  <c r="F214" i="2"/>
  <c r="E214" i="2"/>
  <c r="D214" i="2"/>
  <c r="F212" i="2"/>
  <c r="E212" i="2"/>
  <c r="E211" i="2" s="1"/>
  <c r="E210" i="2" s="1"/>
  <c r="D212" i="2"/>
  <c r="F211" i="2"/>
  <c r="F210" i="2" s="1"/>
  <c r="D211" i="2"/>
  <c r="D210" i="2" s="1"/>
  <c r="F208" i="2"/>
  <c r="E208" i="2"/>
  <c r="D208" i="2"/>
  <c r="F206" i="2"/>
  <c r="E206" i="2"/>
  <c r="E205" i="2" s="1"/>
  <c r="D206" i="2"/>
  <c r="F205" i="2"/>
  <c r="D205" i="2"/>
  <c r="D204" i="2" s="1"/>
  <c r="F199" i="2"/>
  <c r="E199" i="2"/>
  <c r="D199" i="2"/>
  <c r="F197" i="2"/>
  <c r="E197" i="2"/>
  <c r="D197" i="2"/>
  <c r="D196" i="2" s="1"/>
  <c r="F195" i="2"/>
  <c r="F194" i="2" s="1"/>
  <c r="E195" i="2"/>
  <c r="D195" i="2"/>
  <c r="D194" i="2" s="1"/>
  <c r="E194" i="2"/>
  <c r="F192" i="2"/>
  <c r="F191" i="2" s="1"/>
  <c r="E192" i="2"/>
  <c r="D192" i="2"/>
  <c r="D191" i="2" s="1"/>
  <c r="E191" i="2"/>
  <c r="F188" i="2"/>
  <c r="F187" i="2" s="1"/>
  <c r="E188" i="2"/>
  <c r="D188" i="2"/>
  <c r="D187" i="2" s="1"/>
  <c r="E187" i="2"/>
  <c r="F185" i="2"/>
  <c r="E185" i="2"/>
  <c r="D185" i="2"/>
  <c r="F174" i="2"/>
  <c r="E174" i="2"/>
  <c r="E173" i="2" s="1"/>
  <c r="D174" i="2"/>
  <c r="F173" i="2"/>
  <c r="F170" i="2" s="1"/>
  <c r="F161" i="2" s="1"/>
  <c r="F160" i="2" s="1"/>
  <c r="D173" i="2"/>
  <c r="F171" i="2"/>
  <c r="E171" i="2"/>
  <c r="D171" i="2"/>
  <c r="D170" i="2"/>
  <c r="F168" i="2"/>
  <c r="E168" i="2"/>
  <c r="E167" i="2" s="1"/>
  <c r="D168" i="2"/>
  <c r="F167" i="2"/>
  <c r="F166" i="2" s="1"/>
  <c r="D167" i="2"/>
  <c r="D166" i="2" s="1"/>
  <c r="E166" i="2"/>
  <c r="F163" i="2"/>
  <c r="F162" i="2" s="1"/>
  <c r="E163" i="2"/>
  <c r="D163" i="2"/>
  <c r="D162" i="2" s="1"/>
  <c r="E162" i="2"/>
  <c r="D161" i="2"/>
  <c r="D160" i="2" s="1"/>
  <c r="F155" i="2"/>
  <c r="F154" i="2" s="1"/>
  <c r="E155" i="2"/>
  <c r="D155" i="2"/>
  <c r="D154" i="2" s="1"/>
  <c r="D153" i="2" s="1"/>
  <c r="E154" i="2"/>
  <c r="E153" i="2" s="1"/>
  <c r="F153" i="2"/>
  <c r="F140" i="2"/>
  <c r="E140" i="2"/>
  <c r="E139" i="2" s="1"/>
  <c r="D140" i="2"/>
  <c r="F139" i="2"/>
  <c r="D139" i="2"/>
  <c r="F137" i="2"/>
  <c r="E137" i="2"/>
  <c r="D137" i="2"/>
  <c r="F134" i="2"/>
  <c r="E134" i="2"/>
  <c r="D134" i="2"/>
  <c r="F132" i="2"/>
  <c r="E132" i="2"/>
  <c r="D132" i="2"/>
  <c r="F130" i="2"/>
  <c r="E130" i="2"/>
  <c r="D130" i="2"/>
  <c r="F128" i="2"/>
  <c r="E128" i="2"/>
  <c r="D128" i="2"/>
  <c r="F126" i="2"/>
  <c r="E126" i="2"/>
  <c r="D126" i="2"/>
  <c r="F124" i="2"/>
  <c r="E124" i="2"/>
  <c r="E123" i="2" s="1"/>
  <c r="D124" i="2"/>
  <c r="F123" i="2"/>
  <c r="D123" i="2"/>
  <c r="F120" i="2"/>
  <c r="E120" i="2"/>
  <c r="D120" i="2"/>
  <c r="F118" i="2"/>
  <c r="E118" i="2"/>
  <c r="D118" i="2"/>
  <c r="F115" i="2"/>
  <c r="E115" i="2"/>
  <c r="D115" i="2"/>
  <c r="F114" i="2"/>
  <c r="E114" i="2"/>
  <c r="D114" i="2"/>
  <c r="F112" i="2"/>
  <c r="E112" i="2"/>
  <c r="D112" i="2"/>
  <c r="F110" i="2"/>
  <c r="E110" i="2"/>
  <c r="D110" i="2"/>
  <c r="F107" i="2"/>
  <c r="E107" i="2"/>
  <c r="E106" i="2" s="1"/>
  <c r="D107" i="2"/>
  <c r="F106" i="2"/>
  <c r="D106" i="2"/>
  <c r="D102" i="2" s="1"/>
  <c r="F103" i="2"/>
  <c r="E103" i="2"/>
  <c r="E102" i="2" s="1"/>
  <c r="D103" i="2"/>
  <c r="F102" i="2"/>
  <c r="F100" i="2"/>
  <c r="E100" i="2"/>
  <c r="D100" i="2"/>
  <c r="F98" i="2"/>
  <c r="F97" i="2" s="1"/>
  <c r="E98" i="2"/>
  <c r="D98" i="2"/>
  <c r="D97" i="2" s="1"/>
  <c r="E97" i="2"/>
  <c r="F95" i="2"/>
  <c r="F94" i="2" s="1"/>
  <c r="E95" i="2"/>
  <c r="D95" i="2"/>
  <c r="D94" i="2" s="1"/>
  <c r="E94" i="2"/>
  <c r="E93" i="2" s="1"/>
  <c r="F93" i="2"/>
  <c r="D93" i="2"/>
  <c r="F89" i="2"/>
  <c r="E89" i="2"/>
  <c r="E88" i="2" s="1"/>
  <c r="D89" i="2"/>
  <c r="F88" i="2"/>
  <c r="F87" i="2" s="1"/>
  <c r="F82" i="2" s="1"/>
  <c r="D88" i="2"/>
  <c r="D87" i="2" s="1"/>
  <c r="E87" i="2"/>
  <c r="E82" i="2" s="1"/>
  <c r="F85" i="2"/>
  <c r="F84" i="2" s="1"/>
  <c r="E85" i="2"/>
  <c r="D85" i="2"/>
  <c r="D84" i="2" s="1"/>
  <c r="E84" i="2"/>
  <c r="E83" i="2" s="1"/>
  <c r="F83" i="2"/>
  <c r="D83" i="2"/>
  <c r="F80" i="2"/>
  <c r="F79" i="2" s="1"/>
  <c r="E80" i="2"/>
  <c r="D80" i="2"/>
  <c r="D79" i="2" s="1"/>
  <c r="E79" i="2"/>
  <c r="F76" i="2"/>
  <c r="F73" i="2" s="1"/>
  <c r="E76" i="2"/>
  <c r="D76" i="2"/>
  <c r="D73" i="2" s="1"/>
  <c r="D72" i="2" s="1"/>
  <c r="E73" i="2"/>
  <c r="E72" i="2" s="1"/>
  <c r="F72" i="2"/>
  <c r="F70" i="2"/>
  <c r="E70" i="2"/>
  <c r="E69" i="2" s="1"/>
  <c r="D70" i="2"/>
  <c r="F69" i="2"/>
  <c r="D69" i="2"/>
  <c r="F67" i="2"/>
  <c r="E67" i="2"/>
  <c r="E66" i="2" s="1"/>
  <c r="D67" i="2"/>
  <c r="F66" i="2"/>
  <c r="F58" i="2" s="1"/>
  <c r="D66" i="2"/>
  <c r="F64" i="2"/>
  <c r="E64" i="2"/>
  <c r="D64" i="2"/>
  <c r="F62" i="2"/>
  <c r="E62" i="2"/>
  <c r="D62" i="2"/>
  <c r="D61" i="2"/>
  <c r="F60" i="2"/>
  <c r="F59" i="2" s="1"/>
  <c r="E60" i="2"/>
  <c r="D60" i="2"/>
  <c r="D59" i="2" s="1"/>
  <c r="E59" i="2"/>
  <c r="E58" i="2" s="1"/>
  <c r="D58" i="2"/>
  <c r="F56" i="2"/>
  <c r="E56" i="2"/>
  <c r="E55" i="2" s="1"/>
  <c r="D56" i="2"/>
  <c r="F55" i="2"/>
  <c r="D55" i="2"/>
  <c r="F53" i="2"/>
  <c r="E53" i="2"/>
  <c r="E51" i="2" s="1"/>
  <c r="D53" i="2"/>
  <c r="F51" i="2"/>
  <c r="D51" i="2"/>
  <c r="D48" i="2" s="1"/>
  <c r="F49" i="2"/>
  <c r="E49" i="2"/>
  <c r="E48" i="2" s="1"/>
  <c r="D49" i="2"/>
  <c r="F48" i="2"/>
  <c r="F46" i="2"/>
  <c r="E46" i="2"/>
  <c r="D46" i="2"/>
  <c r="F44" i="2"/>
  <c r="F43" i="2" s="1"/>
  <c r="E44" i="2"/>
  <c r="D44" i="2"/>
  <c r="D43" i="2" s="1"/>
  <c r="E43" i="2"/>
  <c r="F41" i="2"/>
  <c r="F40" i="2" s="1"/>
  <c r="E41" i="2"/>
  <c r="D41" i="2"/>
  <c r="D40" i="2" s="1"/>
  <c r="E40" i="2"/>
  <c r="F38" i="2"/>
  <c r="E38" i="2"/>
  <c r="D38" i="2"/>
  <c r="F36" i="2"/>
  <c r="E36" i="2"/>
  <c r="D36" i="2"/>
  <c r="F33" i="2"/>
  <c r="E33" i="2"/>
  <c r="D33" i="2"/>
  <c r="F31" i="2"/>
  <c r="E31" i="2"/>
  <c r="D31" i="2"/>
  <c r="F29" i="2"/>
  <c r="F28" i="2" s="1"/>
  <c r="E29" i="2"/>
  <c r="D29" i="2"/>
  <c r="D28" i="2" s="1"/>
  <c r="E28" i="2"/>
  <c r="F27" i="2"/>
  <c r="D27" i="2"/>
  <c r="F25" i="2"/>
  <c r="E25" i="2"/>
  <c r="D25" i="2"/>
  <c r="F23" i="2"/>
  <c r="E23" i="2"/>
  <c r="D23" i="2"/>
  <c r="F21" i="2"/>
  <c r="E21" i="2"/>
  <c r="E18" i="2" s="1"/>
  <c r="E17" i="2" s="1"/>
  <c r="D21" i="2"/>
  <c r="F19" i="2"/>
  <c r="F18" i="2" s="1"/>
  <c r="E19" i="2"/>
  <c r="D19" i="2"/>
  <c r="D18" i="2" s="1"/>
  <c r="D17" i="2" s="1"/>
  <c r="F17" i="2"/>
  <c r="F12" i="2"/>
  <c r="E12" i="2"/>
  <c r="E11" i="2" s="1"/>
  <c r="D12" i="2"/>
  <c r="F11" i="2"/>
  <c r="D11" i="2"/>
  <c r="D10" i="2" l="1"/>
  <c r="D203" i="2" s="1"/>
  <c r="F10" i="2"/>
  <c r="F203" i="2" s="1"/>
  <c r="E27" i="2"/>
  <c r="E10" i="2" s="1"/>
  <c r="D82" i="2"/>
  <c r="E170" i="2"/>
  <c r="E161" i="2" s="1"/>
  <c r="E160" i="2" s="1"/>
  <c r="F216" i="2"/>
  <c r="F204" i="2" s="1"/>
  <c r="E216" i="2"/>
  <c r="E204" i="2" s="1"/>
  <c r="E203" i="2" l="1"/>
  <c r="F194" i="1"/>
  <c r="E194" i="1"/>
  <c r="D194" i="1"/>
  <c r="F155" i="1"/>
  <c r="E155" i="1"/>
  <c r="D155" i="1"/>
  <c r="F25" i="1"/>
  <c r="E25" i="1"/>
  <c r="D25" i="1"/>
  <c r="F23" i="1"/>
  <c r="E23" i="1"/>
  <c r="D23" i="1"/>
  <c r="F21" i="1"/>
  <c r="E21" i="1"/>
  <c r="D21" i="1"/>
  <c r="F19" i="1"/>
  <c r="E19" i="1"/>
  <c r="D19" i="1"/>
  <c r="D61" i="1" l="1"/>
  <c r="F140" i="1" l="1"/>
  <c r="E140" i="1"/>
  <c r="D140" i="1"/>
  <c r="F192" i="1" l="1"/>
  <c r="F191" i="1" s="1"/>
  <c r="E192" i="1"/>
  <c r="E191" i="1" s="1"/>
  <c r="D192" i="1"/>
  <c r="D191" i="1" s="1"/>
  <c r="F163" i="1" l="1"/>
  <c r="F162" i="1" s="1"/>
  <c r="E163" i="1"/>
  <c r="E162" i="1" s="1"/>
  <c r="D163" i="1"/>
  <c r="D162" i="1" s="1"/>
  <c r="F132" i="1" l="1"/>
  <c r="E132" i="1"/>
  <c r="D132" i="1"/>
  <c r="E168" i="1" l="1"/>
  <c r="F168" i="1"/>
  <c r="D168" i="1"/>
  <c r="E134" i="1"/>
  <c r="F134" i="1"/>
  <c r="D134" i="1"/>
  <c r="E128" i="1"/>
  <c r="F128" i="1"/>
  <c r="D128" i="1"/>
  <c r="E114" i="1"/>
  <c r="F114" i="1"/>
  <c r="D114" i="1"/>
  <c r="E115" i="1"/>
  <c r="F115" i="1"/>
  <c r="D115" i="1"/>
  <c r="E112" i="1"/>
  <c r="F112" i="1"/>
  <c r="D112" i="1"/>
  <c r="E107" i="1"/>
  <c r="F107" i="1"/>
  <c r="D107" i="1"/>
  <c r="E31" i="1"/>
  <c r="F31" i="1"/>
  <c r="D31" i="1"/>
  <c r="D185" i="1" l="1"/>
  <c r="E185" i="1"/>
  <c r="F185" i="1"/>
  <c r="E89" i="1"/>
  <c r="E88" i="1" s="1"/>
  <c r="F89" i="1"/>
  <c r="F88" i="1" s="1"/>
  <c r="D89" i="1"/>
  <c r="D88" i="1" s="1"/>
  <c r="D56" i="1"/>
  <c r="E56" i="1"/>
  <c r="F56" i="1"/>
  <c r="F218" i="1" l="1"/>
  <c r="F217" i="1" s="1"/>
  <c r="F216" i="1" s="1"/>
  <c r="E218" i="1"/>
  <c r="D218" i="1"/>
  <c r="D217" i="1" s="1"/>
  <c r="D216" i="1" s="1"/>
  <c r="E217" i="1"/>
  <c r="E216" i="1" s="1"/>
  <c r="F214" i="1"/>
  <c r="F213" i="1" s="1"/>
  <c r="F212" i="1" s="1"/>
  <c r="E214" i="1"/>
  <c r="E213" i="1" s="1"/>
  <c r="E212" i="1" s="1"/>
  <c r="D214" i="1"/>
  <c r="D213" i="1" s="1"/>
  <c r="D212" i="1" s="1"/>
  <c r="F209" i="1"/>
  <c r="E209" i="1"/>
  <c r="D209" i="1"/>
  <c r="F207" i="1"/>
  <c r="E207" i="1"/>
  <c r="D207" i="1"/>
  <c r="F203" i="1"/>
  <c r="E203" i="1"/>
  <c r="D203" i="1"/>
  <c r="F201" i="1"/>
  <c r="E201" i="1"/>
  <c r="D201" i="1"/>
  <c r="F188" i="1"/>
  <c r="F187" i="1" s="1"/>
  <c r="E188" i="1"/>
  <c r="E187" i="1" s="1"/>
  <c r="D188" i="1"/>
  <c r="D187" i="1" s="1"/>
  <c r="F174" i="1"/>
  <c r="F173" i="1" s="1"/>
  <c r="E174" i="1"/>
  <c r="E173" i="1" s="1"/>
  <c r="D174" i="1"/>
  <c r="D173" i="1" s="1"/>
  <c r="F171" i="1"/>
  <c r="E171" i="1"/>
  <c r="D171" i="1"/>
  <c r="F167" i="1"/>
  <c r="F166" i="1" s="1"/>
  <c r="D167" i="1"/>
  <c r="D166" i="1" s="1"/>
  <c r="E167" i="1"/>
  <c r="E166" i="1" s="1"/>
  <c r="F154" i="1"/>
  <c r="F153" i="1" s="1"/>
  <c r="E154" i="1"/>
  <c r="E153" i="1" s="1"/>
  <c r="D154" i="1"/>
  <c r="D153" i="1" s="1"/>
  <c r="F139" i="1"/>
  <c r="E139" i="1"/>
  <c r="D139" i="1"/>
  <c r="F137" i="1"/>
  <c r="E137" i="1"/>
  <c r="D137" i="1"/>
  <c r="F130" i="1"/>
  <c r="E130" i="1"/>
  <c r="D130" i="1"/>
  <c r="F126" i="1"/>
  <c r="E126" i="1"/>
  <c r="D126" i="1"/>
  <c r="F124" i="1"/>
  <c r="F123" i="1" s="1"/>
  <c r="E124" i="1"/>
  <c r="E123" i="1" s="1"/>
  <c r="D124" i="1"/>
  <c r="D123" i="1" s="1"/>
  <c r="F120" i="1"/>
  <c r="E120" i="1"/>
  <c r="D120" i="1"/>
  <c r="F118" i="1"/>
  <c r="E118" i="1"/>
  <c r="D118" i="1"/>
  <c r="F110" i="1"/>
  <c r="E110" i="1"/>
  <c r="D110" i="1"/>
  <c r="F103" i="1"/>
  <c r="E103" i="1"/>
  <c r="D103" i="1"/>
  <c r="F100" i="1"/>
  <c r="E100" i="1"/>
  <c r="D100" i="1"/>
  <c r="F98" i="1"/>
  <c r="E98" i="1"/>
  <c r="D98" i="1"/>
  <c r="F95" i="1"/>
  <c r="F94" i="1" s="1"/>
  <c r="E95" i="1"/>
  <c r="E94" i="1" s="1"/>
  <c r="D95" i="1"/>
  <c r="D94" i="1" s="1"/>
  <c r="F87" i="1"/>
  <c r="E87" i="1"/>
  <c r="D87" i="1"/>
  <c r="F85" i="1"/>
  <c r="F84" i="1" s="1"/>
  <c r="F83" i="1" s="1"/>
  <c r="E85" i="1"/>
  <c r="E84" i="1" s="1"/>
  <c r="E83" i="1" s="1"/>
  <c r="D85" i="1"/>
  <c r="D84" i="1" s="1"/>
  <c r="D83" i="1" s="1"/>
  <c r="F80" i="1"/>
  <c r="F79" i="1" s="1"/>
  <c r="E80" i="1"/>
  <c r="E79" i="1" s="1"/>
  <c r="D80" i="1"/>
  <c r="D79" i="1" s="1"/>
  <c r="F76" i="1"/>
  <c r="F73" i="1" s="1"/>
  <c r="E76" i="1"/>
  <c r="E73" i="1" s="1"/>
  <c r="D76" i="1"/>
  <c r="D73" i="1" s="1"/>
  <c r="F70" i="1"/>
  <c r="F69" i="1" s="1"/>
  <c r="E70" i="1"/>
  <c r="D70" i="1"/>
  <c r="D69" i="1" s="1"/>
  <c r="E69" i="1"/>
  <c r="F67" i="1"/>
  <c r="F66" i="1" s="1"/>
  <c r="E67" i="1"/>
  <c r="E66" i="1" s="1"/>
  <c r="D67" i="1"/>
  <c r="D66" i="1" s="1"/>
  <c r="F64" i="1"/>
  <c r="E64" i="1"/>
  <c r="D64" i="1"/>
  <c r="F62" i="1"/>
  <c r="E62" i="1"/>
  <c r="D62" i="1"/>
  <c r="F60" i="1"/>
  <c r="E60" i="1"/>
  <c r="D60" i="1"/>
  <c r="E55" i="1"/>
  <c r="F55" i="1"/>
  <c r="D55" i="1"/>
  <c r="F53" i="1"/>
  <c r="F51" i="1" s="1"/>
  <c r="E53" i="1"/>
  <c r="E51" i="1" s="1"/>
  <c r="D53" i="1"/>
  <c r="D51" i="1" s="1"/>
  <c r="F49" i="1"/>
  <c r="E49" i="1"/>
  <c r="D49" i="1"/>
  <c r="F46" i="1"/>
  <c r="E46" i="1"/>
  <c r="D46" i="1"/>
  <c r="F44" i="1"/>
  <c r="E44" i="1"/>
  <c r="D44" i="1"/>
  <c r="F41" i="1"/>
  <c r="E41" i="1"/>
  <c r="D41" i="1"/>
  <c r="F38" i="1"/>
  <c r="E38" i="1"/>
  <c r="D38" i="1"/>
  <c r="F36" i="1"/>
  <c r="E36" i="1"/>
  <c r="D36" i="1"/>
  <c r="F33" i="1"/>
  <c r="E33" i="1"/>
  <c r="D33" i="1"/>
  <c r="F29" i="1"/>
  <c r="F28" i="1" s="1"/>
  <c r="E29" i="1"/>
  <c r="E28" i="1" s="1"/>
  <c r="D29" i="1"/>
  <c r="D28" i="1" s="1"/>
  <c r="F18" i="1"/>
  <c r="F17" i="1" s="1"/>
  <c r="E18" i="1"/>
  <c r="E17" i="1" s="1"/>
  <c r="D18" i="1"/>
  <c r="D17" i="1" s="1"/>
  <c r="F12" i="1"/>
  <c r="F11" i="1" s="1"/>
  <c r="E12" i="1"/>
  <c r="E11" i="1" s="1"/>
  <c r="D12" i="1"/>
  <c r="D11" i="1" s="1"/>
  <c r="E200" i="1" l="1"/>
  <c r="D43" i="1"/>
  <c r="D40" i="1" s="1"/>
  <c r="D48" i="1"/>
  <c r="D206" i="1"/>
  <c r="D205" i="1" s="1"/>
  <c r="F206" i="1"/>
  <c r="F205" i="1" s="1"/>
  <c r="E206" i="1"/>
  <c r="E205" i="1" s="1"/>
  <c r="E97" i="1"/>
  <c r="E93" i="1" s="1"/>
  <c r="F106" i="1"/>
  <c r="F102" i="1" s="1"/>
  <c r="D200" i="1"/>
  <c r="F200" i="1"/>
  <c r="F211" i="1"/>
  <c r="F170" i="1"/>
  <c r="F161" i="1" s="1"/>
  <c r="E170" i="1"/>
  <c r="D170" i="1"/>
  <c r="E106" i="1"/>
  <c r="E102" i="1" s="1"/>
  <c r="D106" i="1"/>
  <c r="D102" i="1" s="1"/>
  <c r="F97" i="1"/>
  <c r="F93" i="1" s="1"/>
  <c r="D97" i="1"/>
  <c r="D93" i="1" s="1"/>
  <c r="F82" i="1"/>
  <c r="D82" i="1"/>
  <c r="D72" i="1"/>
  <c r="E72" i="1"/>
  <c r="F59" i="1"/>
  <c r="F58" i="1" s="1"/>
  <c r="D59" i="1"/>
  <c r="D58" i="1" s="1"/>
  <c r="E59" i="1"/>
  <c r="E58" i="1" s="1"/>
  <c r="F48" i="1"/>
  <c r="F43" i="1"/>
  <c r="F40" i="1" s="1"/>
  <c r="E43" i="1"/>
  <c r="E40" i="1" s="1"/>
  <c r="F27" i="1"/>
  <c r="E27" i="1"/>
  <c r="D27" i="1"/>
  <c r="D211" i="1"/>
  <c r="E48" i="1"/>
  <c r="F72" i="1"/>
  <c r="E82" i="1"/>
  <c r="E211" i="1"/>
  <c r="E199" i="1" l="1"/>
  <c r="E161" i="1"/>
  <c r="E160" i="1" s="1"/>
  <c r="D199" i="1"/>
  <c r="F160" i="1"/>
  <c r="F199" i="1"/>
  <c r="D161" i="1"/>
  <c r="D160" i="1" s="1"/>
  <c r="D10" i="1"/>
  <c r="F10" i="1"/>
  <c r="E10" i="1"/>
  <c r="F198" i="1" l="1"/>
  <c r="E198" i="1"/>
  <c r="D198" i="1"/>
</calcChain>
</file>

<file path=xl/comments1.xml><?xml version="1.0" encoding="utf-8"?>
<comments xmlns="http://schemas.openxmlformats.org/spreadsheetml/2006/main">
  <authors>
    <author>Автор</author>
  </authors>
  <commentList>
    <comment ref="G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Если красный значит плюс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Если красный значит минус
</t>
        </r>
      </text>
    </comment>
  </commentList>
</comments>
</file>

<file path=xl/sharedStrings.xml><?xml version="1.0" encoding="utf-8"?>
<sst xmlns="http://schemas.openxmlformats.org/spreadsheetml/2006/main" count="1295" uniqueCount="412">
  <si>
    <t>рублей</t>
  </si>
  <si>
    <t>Наименование</t>
  </si>
  <si>
    <t>Код бюджетной классификации Российской Федерации</t>
  </si>
  <si>
    <t>2019 год</t>
  </si>
  <si>
    <t>2020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</si>
  <si>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</si>
  <si>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</si>
  <si>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</si>
  <si>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</si>
  <si>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</si>
  <si>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</si>
  <si>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</si>
  <si>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</si>
  <si>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</si>
  <si>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</si>
  <si>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</si>
  <si>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</si>
  <si>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</si>
  <si>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</si>
  <si>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</si>
  <si>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</si>
  <si>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</si>
  <si>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</si>
  <si>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</si>
  <si>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</si>
  <si>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</si>
  <si>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</si>
  <si>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100</t>
  </si>
  <si>
    <t>1 03 02230 01 0000 110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</si>
  <si>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</si>
  <si>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</si>
  <si>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</si>
  <si>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1 03 02260 01 0000 110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</si>
  <si>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</si>
  <si>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</si>
  <si>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</si>
  <si>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</si>
  <si>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</si>
  <si>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</si>
  <si>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</si>
  <si>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</si>
  <si>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</si>
  <si>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</si>
  <si>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</si>
  <si>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</si>
  <si>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</si>
  <si>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</si>
  <si>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</si>
  <si>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</si>
  <si>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</si>
  <si>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</si>
  <si>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</si>
  <si>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</si>
  <si>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</si>
  <si>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</si>
  <si>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</si>
  <si>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</si>
  <si>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</si>
  <si>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</si>
  <si>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</si>
  <si>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</si>
  <si>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</si>
  <si>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</si>
  <si>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</si>
  <si>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 xml:space="preserve">Земельный налог с организаций 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</si>
  <si>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</si>
  <si>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</si>
  <si>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</si>
  <si>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</si>
  <si>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</si>
  <si>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 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</si>
  <si>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</si>
  <si>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</si>
  <si>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</si>
  <si>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 xml:space="preserve"> Государственная пошлина по делам, рассматриваемым в судах общей юрисдикции, мировыми судьями 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</si>
  <si>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</si>
  <si>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</si>
  <si>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</si>
  <si>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</si>
  <si>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</si>
  <si>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</si>
  <si>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</si>
  <si>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</si>
  <si>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</si>
  <si>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</si>
  <si>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городских округов</t>
  </si>
  <si>
    <t>909</t>
  </si>
  <si>
    <t>1 08 07173 01 0000 110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</si>
  <si>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</si>
  <si>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</si>
  <si>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</si>
  <si>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</si>
  <si>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</si>
  <si>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</si>
  <si>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</si>
  <si>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</si>
  <si>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</si>
  <si>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</si>
  <si>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</si>
  <si>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</si>
  <si>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</si>
  <si>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</si>
  <si>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</si>
  <si>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</si>
  <si>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</si>
  <si>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</si>
  <si>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</si>
  <si>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</si>
  <si>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</si>
  <si>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</si>
  <si>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</si>
  <si>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</si>
  <si>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</si>
  <si>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</si>
  <si>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</si>
  <si>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</si>
  <si>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</si>
  <si>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</si>
  <si>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</si>
  <si>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</si>
  <si>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</si>
  <si>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</si>
  <si>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</si>
  <si>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</si>
  <si>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</si>
  <si>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</si>
  <si>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</si>
  <si>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</si>
  <si>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</si>
  <si>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</si>
  <si>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</si>
  <si>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</si>
  <si>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</si>
  <si>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</si>
  <si>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</si>
  <si>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</si>
  <si>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</si>
  <si>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ДОХОДЫ ОТ ОКАЗАНИЯ ПЛАТНЫХ УСЛУГ(РАБОТ)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</si>
  <si>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</si>
  <si>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</si>
  <si>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</si>
  <si>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</si>
  <si>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</si>
  <si>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 xml:space="preserve">Прочие доходы от оказания платных услуг (работ) получателями средств бюджетов городских округов 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</si>
  <si>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</si>
  <si>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</si>
  <si>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</si>
  <si>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</si>
  <si>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</si>
  <si>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</si>
  <si>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</si>
  <si>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</si>
  <si>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903</t>
  </si>
  <si>
    <t>905</t>
  </si>
  <si>
    <t>907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</si>
  <si>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</si>
  <si>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</si>
  <si>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</si>
  <si>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</si>
  <si>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Прочие доходы от компенсации затрат бюджетов городских округов (возмещение за проезд пассажиров и провоз багажа по муниципальным маршрутам регулярных перевозок)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</si>
  <si>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</si>
  <si>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</si>
  <si>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</si>
  <si>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</si>
  <si>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</si>
  <si>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</si>
  <si>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</si>
  <si>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</si>
  <si>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 xml:space="preserve">Доходы от продажи земельных участков, находящихся в государственной и муниципальной собственности 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</si>
  <si>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</si>
  <si>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</si>
  <si>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</si>
  <si>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</si>
  <si>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</si>
  <si>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</si>
  <si>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</si>
  <si>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</si>
  <si>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</si>
  <si>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</si>
  <si>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</si>
  <si>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Денежные взыскания (штрафы) за нарушение законодательства о налогах и сборах</t>
  </si>
  <si>
    <t>1 16 03000 00 0000 140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</si>
  <si>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</si>
  <si>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1 16 03010 01 0000 140 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</si>
  <si>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</si>
  <si>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1 16 03030 01 0000 140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</si>
  <si>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</si>
  <si>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</si>
  <si>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</si>
  <si>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1 16 08010 01 0000 140</t>
  </si>
  <si>
    <t>141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</si>
  <si>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</si>
  <si>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</si>
  <si>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1 16 08020 01 0000 140</t>
  </si>
  <si>
    <t>Денежные взыскания (штрафы) за нарушение бюджетного законодательства (в части бюджетов городских округов)</t>
  </si>
  <si>
    <t>1 16 18040 04 0000 140</t>
  </si>
  <si>
    <t>912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</si>
  <si>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</si>
  <si>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1 16 25000 00 0000 140</t>
  </si>
  <si>
    <t>Денежные взыскания (штрафы) за нарушение законодательства в области охраны окружающей среды</t>
  </si>
  <si>
    <t>1 16 25050 01 0000 140</t>
  </si>
  <si>
    <t>815</t>
  </si>
  <si>
    <t>Денежные взыскания (штрафы) за нарушение земельного законодательства</t>
  </si>
  <si>
    <t>1 16 25060 01 0000 140</t>
  </si>
  <si>
    <t>321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</si>
  <si>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</si>
  <si>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1 16 28000 01 0000 140</t>
  </si>
  <si>
    <t>Денежные взыскания (штрафы) за правонарушения в области дорожного движения</t>
  </si>
  <si>
    <t>1 16 30000 01 0000 140</t>
  </si>
  <si>
    <t xml:space="preserve">Денежные взыскания (штрафы) за нарушение правил перевозки крупногабаритных и тяжеловесных грузов по автомобильным дорогам общего пользования </t>
  </si>
  <si>
    <t>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</si>
  <si>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</si>
  <si>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 xml:space="preserve"> 1 16 30013 01 0000 140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</si>
  <si>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</si>
  <si>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</si>
  <si>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</si>
  <si>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</si>
  <si>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</si>
  <si>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832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</si>
  <si>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</si>
  <si>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городских округов</t>
  </si>
  <si>
    <t>076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</si>
  <si>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</si>
  <si>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1 16 37000 00 0000 140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</si>
  <si>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</si>
  <si>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</si>
  <si>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1 16 43000 01 0000 140</t>
  </si>
  <si>
    <t>177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</si>
  <si>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</si>
  <si>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1 16 51000 02 0000 140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</si>
  <si>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 </t>
  </si>
  <si>
    <t>1 16 51020 02 0000 140</t>
  </si>
  <si>
    <t>Прочие поступления от денежных взысканий (штрафов) и иных сумм в возмещение ущерба</t>
  </si>
  <si>
    <t>1 16 90000 00 0000 140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</si>
  <si>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</si>
  <si>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 xml:space="preserve">1 16 90040 04 0000 140 </t>
  </si>
  <si>
    <t>180</t>
  </si>
  <si>
    <t>415</t>
  </si>
  <si>
    <t>809</t>
  </si>
  <si>
    <t>840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</si>
  <si>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</si>
  <si>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</si>
  <si>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</si>
  <si>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</si>
  <si>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</si>
  <si>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</si>
  <si>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</si>
  <si>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</si>
  <si>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</si>
  <si>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</si>
  <si>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</si>
  <si>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</si>
  <si>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</si>
  <si>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</si>
  <si>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</si>
  <si>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</si>
  <si>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Прочие субсидии бюджетам городских округов (субсидии местным бюджетам на софинансирование мероприятий по капитальному ремонту образовательных организаций Иркутской области)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</si>
  <si>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</si>
  <si>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</si>
  <si>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</si>
  <si>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</si>
  <si>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</si>
  <si>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</si>
  <si>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</si>
  <si>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</si>
  <si>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</si>
  <si>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отдельных областных государственных полномочий  в сфере труда</t>
  </si>
  <si>
    <t>Осуществление 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</si>
  <si>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</si>
  <si>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</si>
  <si>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 областных государственных полномочий в области противодействия коррупции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</si>
  <si>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</si>
  <si>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</si>
  <si>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</si>
  <si>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городских округов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</si>
  <si>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</si>
  <si>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</si>
  <si>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Прочие безвозмездные поступления</t>
  </si>
  <si>
    <t>Прочие безвозмездные поступления в бюджеты городских округов</t>
  </si>
  <si>
    <t>ИТОГО ДОХОДОВ</t>
  </si>
  <si>
    <t>ИСТОЧНИКИ ВНУТРЕННЕГО ФИНАНСИРОВАНИЯ ДЕФИЦИТА БЮДЖЕТА</t>
  </si>
  <si>
    <t>Кредиты  кредитных организаций  в  валюте  Российской  Федерации</t>
  </si>
  <si>
    <t xml:space="preserve"> 01 02 00 00 00 0000 000</t>
  </si>
  <si>
    <t>Получение  кредитов  от  кредитных  организаций  в  валюте  Российской  Федерации</t>
  </si>
  <si>
    <t xml:space="preserve">  01 02 00 00 00 0000 700</t>
  </si>
  <si>
    <t xml:space="preserve">Получение  кредитов   от кредитных  организаций   бюджетами  городских  округов  в  валюте  Российской  Федерации </t>
  </si>
  <si>
    <t xml:space="preserve"> 01 02 00 00 04 0000 710</t>
  </si>
  <si>
    <t>Погашение  кредитов, предоставленных  кредитными  организациями в  валюте  Российской  Федерации</t>
  </si>
  <si>
    <t xml:space="preserve"> 01 02 00 00 00 0000 800</t>
  </si>
  <si>
    <t>Погашение бюджетами городских округов  кредитов от  кредитных  организаций  в  валюте   Российской  Федерации</t>
  </si>
  <si>
    <t xml:space="preserve"> 01 02 00 00 04 0000 810</t>
  </si>
  <si>
    <t>Бюджетные кредиты от других бюджетов бюджетной системы Российской Федерации</t>
  </si>
  <si>
    <t xml:space="preserve"> 01 03 00 00 00 0000 000</t>
  </si>
  <si>
    <t>Бюджетные кредиты от других бюджетов бюджетной системы Российской Федерации в валюте Российской Федерации</t>
  </si>
  <si>
    <t xml:space="preserve">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</si>
  <si>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</si>
  <si>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</si>
  <si>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</si>
  <si>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01 03 01 00 04 0000 710</t>
  </si>
  <si>
    <t>Погашение  бюджетных   кредитов, полученных  от  других бюджетов бюджетной системы Российской  Федерации в  валюте  Российской  Федерации</t>
  </si>
  <si>
    <t xml:space="preserve"> 01 03 01 00 00 0000 800</t>
  </si>
  <si>
    <t>Погашение  бюджетами  городских  округов кредитов  от  других бюджетов бюджетной системы Российской  Федерации   в  валюте  Российской  Федерации</t>
  </si>
  <si>
    <t xml:space="preserve"> 01 03 01 00 04 0000 810</t>
  </si>
  <si>
    <t>Изменение  остатков средств  на  счетах  по  учёту   средств  бюджетов</t>
  </si>
  <si>
    <t xml:space="preserve"> 01 05 00 00 00 0000 000</t>
  </si>
  <si>
    <t>Увеличение остатков  средств  бюджетов</t>
  </si>
  <si>
    <t xml:space="preserve"> 01 05 00 00 00 0000 500</t>
  </si>
  <si>
    <t>Увеличение  прочих остатков  средств  бюджетов</t>
  </si>
  <si>
    <t xml:space="preserve"> 01 05 02 00 00 0000 500</t>
  </si>
  <si>
    <t xml:space="preserve">Увеличение  прочих остатков  денежных средств  бюджетов </t>
  </si>
  <si>
    <t xml:space="preserve"> 01 05 02 01 00 0000 510</t>
  </si>
  <si>
    <t>Увеличение  прочих остатков  денежных средств   бюджетов городских округов</t>
  </si>
  <si>
    <t xml:space="preserve"> 01 05 02 01 04 0000 510</t>
  </si>
  <si>
    <t>Уменьшение остатков  средств  бюджетов</t>
  </si>
  <si>
    <t xml:space="preserve"> 01 05 00 00 00 0000 600</t>
  </si>
  <si>
    <t>Уменьшение прочих остатков средств  бюджетов</t>
  </si>
  <si>
    <t xml:space="preserve"> 01 05 02 00 00 0000 600</t>
  </si>
  <si>
    <t>Уменьшение прочих остатков  денежных средств  бюджетов</t>
  </si>
  <si>
    <t xml:space="preserve"> 01 05 02 01 00 0000 610</t>
  </si>
  <si>
    <t>Уменьшение прочих остатков  денежных средств  бюджетов городских округов</t>
  </si>
  <si>
    <t xml:space="preserve"> 01 05 02 01 04 0000 610</t>
  </si>
  <si>
    <t>Председатель Городской Думы</t>
  </si>
  <si>
    <t xml:space="preserve">                  С.В.Зацепин</t>
  </si>
  <si>
    <t>Мэр города</t>
  </si>
  <si>
    <t xml:space="preserve">                В.К.Тулубаев</t>
  </si>
  <si>
    <t>Прочие поступления от денежных взысканий (штрафов) и иных сумм в возмещение ущерба, зачисляемые в бюджеты городских округов (штрафы за пользование денежными средствами)</t>
  </si>
  <si>
    <t xml:space="preserve">1 16 90040 04 0035 140 </t>
  </si>
  <si>
    <t>Прочие поступления от денежных взысканий (штрафов) и иных сумм в возмещение ущерба, зачисляемые в бюджеты городских округов (неосновательное обогащение)</t>
  </si>
  <si>
    <t xml:space="preserve">1 16 90040 04 0038 140 </t>
  </si>
  <si>
    <t>Прогнозируемые доходы и источники финансирования дефицита бюджета города на 2019 год и плановый период 2020 и 2021 годов</t>
  </si>
  <si>
    <t>2021 год</t>
  </si>
  <si>
    <t>Прочие неналоговые доходы бюджетов городских округов (проценты за рассрочку приобретаемого арендуемого имущества)</t>
  </si>
  <si>
    <t>2 02 10000 00 0000 150</t>
  </si>
  <si>
    <t>2 02 15001 00 0000 150</t>
  </si>
  <si>
    <t>2 02 20000 00 0000 150</t>
  </si>
  <si>
    <t>2 02 29999 00 0000 150</t>
  </si>
  <si>
    <t>2 02 29999 04 0000 150</t>
  </si>
  <si>
    <t>2 02 30000 00 0000 150</t>
  </si>
  <si>
    <t>2 02 30022 00 0000 150</t>
  </si>
  <si>
    <t>2 02 30022 04 0000 150</t>
  </si>
  <si>
    <t>2 02 30024 00 0000 150</t>
  </si>
  <si>
    <t>2 02 30024 04 0000 150</t>
  </si>
  <si>
    <t>2 02 35120 00 0000 150</t>
  </si>
  <si>
    <t xml:space="preserve"> 202 35120 04 0000 150</t>
  </si>
  <si>
    <t>2 02 39999 00 0000 150</t>
  </si>
  <si>
    <t>2 02 39999 04 0000 150</t>
  </si>
  <si>
    <t>2 07 04050 04 0000 150</t>
  </si>
  <si>
    <t xml:space="preserve">Плата за размещение твердых коммунальных отходов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</si>
  <si>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продукции </t>
  </si>
  <si>
    <t xml:space="preserve"> 1 16 35000 00 0000 140</t>
  </si>
  <si>
    <t xml:space="preserve"> 1 16 33040 04 0000 140</t>
  </si>
  <si>
    <t xml:space="preserve"> 1 16 35020 04 0000 140</t>
  </si>
  <si>
    <t>1 17 05040 04 1021 180</t>
  </si>
  <si>
    <t>1 17 05040 04 1022 180</t>
  </si>
  <si>
    <t>Дотации бюджетам городских округов на выравнивание бюджетной обеспеченности (из фонда финансовой поддержки муниципальных районов (городских округов) Иркутской области</t>
  </si>
  <si>
    <t>Дотации бюджетам городских округов на выравнивание бюджетной обеспеченности (из фонда финансовой поддержки поселений Иркутской области)</t>
  </si>
  <si>
    <t>2 02 15001 04 0092 150</t>
  </si>
  <si>
    <t>2 02 15001 04 0091 150</t>
  </si>
  <si>
    <t xml:space="preserve"> 1 12 01042 01 0000 120</t>
  </si>
  <si>
    <t>1 12 04042 04 1000 120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</si>
  <si>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</si>
  <si>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2 07 00000 00 0000 000</t>
  </si>
  <si>
    <t>2 07 04000 04 0000 150</t>
  </si>
  <si>
    <t>Прочие безвозмездные поступления в бюджеты городских округ</t>
  </si>
  <si>
    <t>Осуществление отдельных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</t>
  </si>
  <si>
    <t>Прочие неналоговые доходы бюджетов городских округов (плата за  размещение нестационарных торговых объектов) (сумма платежа)</t>
  </si>
  <si>
    <t>Прочие неналоговые доходы бюджетов городских округов (плата за размещение объектов) (сумма платежа)</t>
  </si>
  <si>
    <t>Прочие неналоговые доходы бюджетов городских округов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</si>
  <si>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1 17 05040 04 1019 180</t>
  </si>
  <si>
    <r>
      <rPr>
        <sz val="10"/>
        <rFont val="Times New Roman"/>
        <family val="1"/>
        <charset val="204"/>
      </rPr>
      <t xml:space="preserve">Приложение № 1
УТВЕРЖДЕНЫ
решением Городской Думы города 
Усть-Илимска от 21.12.2018г. № 56/407,
в редакции решения Городской Думы 
города Усть-Илимска от  00.00.2019 г. № 
</t>
    </r>
    <r>
      <rPr>
        <b/>
        <sz val="10"/>
        <rFont val="Times New Roman"/>
        <family val="1"/>
        <charset val="204"/>
      </rPr>
      <t xml:space="preserve">
</t>
    </r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</si>
  <si>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</si>
  <si>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</si>
  <si>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</si>
  <si>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</si>
  <si>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</si>
  <si>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                       1 03 02241 01 0000 110
</t>
  </si>
  <si>
    <t>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</si>
  <si>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1 03 02251 01 0000 110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</si>
  <si>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</si>
  <si>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</si>
  <si>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1 03 02261 01 0000 110
</t>
  </si>
  <si>
    <t>1 13 02994 04 0000 130</t>
  </si>
  <si>
    <t>1 11 09044 04 0000 120</t>
  </si>
  <si>
    <t>1 11 09044 04 0064 120</t>
  </si>
  <si>
    <t>1 13 02994 04 0027 130</t>
  </si>
  <si>
    <t>1 16 37030 04 0000 140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</si>
  <si>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</si>
  <si>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</si>
  <si>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 xml:space="preserve"> Возврат остатков субсидий на государственную поддержку малого и среднего предпринимательства, включая крестьянские (фермерские) хозяйства,  из бюджетов городских округов</t>
  </si>
  <si>
    <t xml:space="preserve"> 2 19 25064 04 0000 151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</si>
  <si>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</si>
  <si>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</si>
  <si>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</si>
  <si>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</si>
  <si>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городских  округов  от  возврата организациями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</si>
  <si>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</si>
  <si>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</si>
  <si>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 xml:space="preserve"> 2 18 04000 04 0000 150 </t>
  </si>
  <si>
    <t>2 18 00000 04 0000 150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</si>
  <si>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</si>
  <si>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</si>
  <si>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</si>
  <si>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</si>
  <si>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</si>
  <si>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2 19 60010 04 0000 150</t>
  </si>
  <si>
    <t>увелич.</t>
  </si>
  <si>
    <t>изм 2018</t>
  </si>
  <si>
    <t>уменьш</t>
  </si>
  <si>
    <t>в приказ</t>
  </si>
  <si>
    <t>И.о. главы муниципального образования</t>
  </si>
  <si>
    <t xml:space="preserve">                  С.М.Клименок</t>
  </si>
  <si>
    <t>2 02 39999 04 0041 150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</si>
</sst>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_р_."/>
    <numFmt numFmtId="165" formatCode="#,##0.00;[Red]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B0F0"/>
      <name val="Times New Roman"/>
      <family val="1"/>
      <charset val="204"/>
    </font>
    <font>
      <sz val="13"/>
      <color rgb="FF00B0F0"/>
      <name val="Times New Roman"/>
      <family val="1"/>
      <charset val="204"/>
    </font>
    <font>
      <b/>
      <sz val="11"/>
      <color rgb="FF00B0F0"/>
      <name val="Times New Roman"/>
      <family val="1"/>
      <charset val="204"/>
    </font>
    <font>
      <b/>
      <sz val="10"/>
      <color rgb="FF00B0F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b/>
      <sz val="12"/>
      <color rgb="FF00B0F0"/>
      <name val="Times New Roman"/>
      <family val="1"/>
      <charset val="204"/>
    </font>
    <font>
      <sz val="11"/>
      <color rgb="FF00B0F0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0" borderId="2">
      <alignment horizontal="left" wrapText="1" indent="2"/>
    </xf>
    <xf numFmtId="49" fontId="11" fillId="0" borderId="3">
      <alignment horizontal="center"/>
    </xf>
    <xf numFmtId="0" fontId="11" fillId="0" borderId="4">
      <alignment horizontal="left" wrapText="1" indent="2"/>
    </xf>
    <xf numFmtId="49" fontId="11" fillId="0" borderId="5">
      <alignment horizontal="center" shrinkToFit="1"/>
    </xf>
    <xf numFmtId="49" fontId="15" fillId="0" borderId="3">
      <alignment horizontal="center"/>
    </xf>
  </cellStyleXfs>
  <cellXfs count="119">
    <xf numFmtId="0" fontId="0" fillId="0" borderId="0" xfId="0"/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9" fontId="2" fillId="2" borderId="0" xfId="3" applyFont="1" applyFill="1" applyAlignment="1">
      <alignment vertical="top" wrapText="1"/>
    </xf>
    <xf numFmtId="0" fontId="3" fillId="2" borderId="0" xfId="0" applyFont="1" applyFill="1"/>
    <xf numFmtId="0" fontId="2" fillId="2" borderId="0" xfId="0" applyFont="1" applyFill="1" applyAlignment="1">
      <alignment horizontal="center" vertical="top" wrapText="1"/>
    </xf>
    <xf numFmtId="0" fontId="5" fillId="2" borderId="0" xfId="0" applyFont="1" applyFill="1"/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0" fontId="3" fillId="2" borderId="0" xfId="0" applyFont="1" applyFill="1" applyAlignment="1">
      <alignment horizontal="right" vertical="center"/>
    </xf>
    <xf numFmtId="3" fontId="7" fillId="2" borderId="1" xfId="4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center" wrapText="1"/>
    </xf>
    <xf numFmtId="49" fontId="3" fillId="2" borderId="1" xfId="4" applyNumberFormat="1" applyFont="1" applyFill="1" applyBorder="1" applyAlignment="1">
      <alignment horizontal="center" vertical="center"/>
    </xf>
    <xf numFmtId="164" fontId="3" fillId="2" borderId="1" xfId="4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9" fillId="2" borderId="0" xfId="0" applyFont="1" applyFill="1"/>
    <xf numFmtId="0" fontId="2" fillId="2" borderId="0" xfId="0" applyFont="1" applyFill="1"/>
    <xf numFmtId="3" fontId="3" fillId="2" borderId="1" xfId="4" applyNumberFormat="1" applyFont="1" applyFill="1" applyBorder="1" applyAlignment="1" applyProtection="1">
      <alignment horizontal="left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/>
      <protection locked="0"/>
    </xf>
    <xf numFmtId="1" fontId="3" fillId="2" borderId="1" xfId="4" applyNumberFormat="1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1" xfId="5" applyNumberFormat="1" applyFont="1" applyFill="1" applyBorder="1" applyAlignment="1" applyProtection="1">
      <alignment horizontal="left" vertical="center" wrapText="1"/>
      <protection hidden="1"/>
    </xf>
    <xf numFmtId="4" fontId="3" fillId="2" borderId="1" xfId="3" applyNumberFormat="1" applyFont="1" applyFill="1" applyBorder="1" applyAlignment="1">
      <alignment horizontal="center" vertical="center" wrapText="1"/>
    </xf>
    <xf numFmtId="49" fontId="3" fillId="2" borderId="1" xfId="4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49" fontId="3" fillId="2" borderId="1" xfId="6" applyNumberFormat="1" applyFont="1" applyFill="1" applyBorder="1" applyAlignment="1" applyProtection="1">
      <alignment horizontal="center" vertical="center"/>
      <protection hidden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1" xfId="7" applyNumberFormat="1" applyFont="1" applyFill="1" applyBorder="1" applyAlignment="1" applyProtection="1">
      <alignment horizontal="left" vertical="center" wrapText="1"/>
      <protection hidden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left" vertical="center" wrapText="1" shrinkToFi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indent="3"/>
    </xf>
    <xf numFmtId="4" fontId="3" fillId="2" borderId="1" xfId="8" applyNumberFormat="1" applyFont="1" applyFill="1" applyBorder="1" applyAlignment="1">
      <alignment horizontal="center" vertical="center" wrapText="1"/>
    </xf>
    <xf numFmtId="49" fontId="3" fillId="2" borderId="1" xfId="4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2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7" applyFont="1" applyFill="1"/>
    <xf numFmtId="4" fontId="3" fillId="2" borderId="0" xfId="7" applyNumberFormat="1" applyFont="1" applyFill="1"/>
    <xf numFmtId="0" fontId="4" fillId="2" borderId="0" xfId="5" applyFont="1" applyFill="1" applyAlignment="1">
      <alignment horizontal="left" wrapText="1"/>
    </xf>
    <xf numFmtId="0" fontId="4" fillId="2" borderId="0" xfId="7" applyFont="1" applyFill="1" applyAlignment="1">
      <alignment horizontal="center" wrapText="1"/>
    </xf>
    <xf numFmtId="0" fontId="13" fillId="2" borderId="0" xfId="0" applyFont="1" applyFill="1" applyBorder="1"/>
    <xf numFmtId="4" fontId="13" fillId="2" borderId="0" xfId="0" applyNumberFormat="1" applyFont="1" applyFill="1" applyBorder="1"/>
    <xf numFmtId="0" fontId="4" fillId="2" borderId="0" xfId="7" applyFont="1" applyFill="1" applyAlignment="1">
      <alignment horizontal="center"/>
    </xf>
    <xf numFmtId="0" fontId="4" fillId="2" borderId="0" xfId="0" applyFont="1" applyFill="1" applyBorder="1"/>
    <xf numFmtId="4" fontId="4" fillId="2" borderId="0" xfId="0" applyNumberFormat="1" applyFont="1" applyFill="1" applyBorder="1"/>
    <xf numFmtId="0" fontId="14" fillId="2" borderId="0" xfId="0" applyFont="1" applyFill="1" applyBorder="1"/>
    <xf numFmtId="0" fontId="4" fillId="2" borderId="0" xfId="5" applyFont="1" applyFill="1" applyAlignment="1">
      <alignment horizontal="left" vertical="center"/>
    </xf>
    <xf numFmtId="0" fontId="1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2" fontId="3" fillId="2" borderId="1" xfId="0" applyNumberFormat="1" applyFont="1" applyFill="1" applyBorder="1" applyAlignment="1">
      <alignment horizontal="left" vertical="center" indent="3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11" applyNumberFormat="1" applyFont="1" applyFill="1" applyBorder="1" applyAlignment="1" applyProtection="1">
      <alignment horizontal="left"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49" fontId="3" fillId="2" borderId="1" xfId="12" applyNumberFormat="1" applyFont="1" applyFill="1" applyBorder="1" applyAlignment="1" applyProtection="1">
      <alignment horizontal="center" vertical="center" shrinkToFit="1"/>
    </xf>
    <xf numFmtId="44" fontId="3" fillId="2" borderId="1" xfId="2" applyFont="1" applyFill="1" applyBorder="1" applyAlignment="1">
      <alignment horizontal="center" vertical="center"/>
    </xf>
    <xf numFmtId="0" fontId="16" fillId="2" borderId="0" xfId="0" applyFont="1" applyFill="1"/>
    <xf numFmtId="0" fontId="17" fillId="2" borderId="0" xfId="0" applyFont="1" applyFill="1"/>
    <xf numFmtId="0" fontId="18" fillId="2" borderId="0" xfId="0" applyFont="1" applyFill="1"/>
    <xf numFmtId="0" fontId="19" fillId="2" borderId="0" xfId="0" applyFont="1" applyFill="1"/>
    <xf numFmtId="0" fontId="19" fillId="2" borderId="0" xfId="0" applyFont="1" applyFill="1" applyAlignment="1">
      <alignment horizontal="center"/>
    </xf>
    <xf numFmtId="0" fontId="16" fillId="2" borderId="0" xfId="0" applyFont="1" applyFill="1" applyAlignment="1">
      <alignment horizontal="left" vertical="center" indent="3"/>
    </xf>
    <xf numFmtId="0" fontId="20" fillId="2" borderId="0" xfId="0" applyFont="1" applyFill="1" applyBorder="1"/>
    <xf numFmtId="0" fontId="19" fillId="2" borderId="0" xfId="0" applyFont="1" applyFill="1" applyBorder="1"/>
    <xf numFmtId="0" fontId="16" fillId="2" borderId="0" xfId="0" applyFont="1" applyFill="1" applyBorder="1"/>
    <xf numFmtId="0" fontId="21" fillId="2" borderId="0" xfId="0" applyFont="1" applyFill="1" applyBorder="1"/>
    <xf numFmtId="0" fontId="3" fillId="2" borderId="1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indent="3"/>
    </xf>
    <xf numFmtId="0" fontId="16" fillId="0" borderId="0" xfId="0" applyFont="1" applyFill="1" applyAlignment="1">
      <alignment horizontal="left" vertical="center" indent="3"/>
    </xf>
    <xf numFmtId="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9" applyNumberFormat="1" applyFont="1" applyFill="1" applyBorder="1" applyAlignment="1" applyProtection="1">
      <alignment horizontal="left" wrapText="1"/>
    </xf>
    <xf numFmtId="49" fontId="3" fillId="2" borderId="1" xfId="10" applyNumberFormat="1" applyFont="1" applyFill="1" applyBorder="1" applyAlignment="1" applyProtection="1">
      <alignment horizontal="center" vertical="center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 wrapText="1"/>
    </xf>
    <xf numFmtId="49" fontId="3" fillId="3" borderId="1" xfId="9" applyNumberFormat="1" applyFont="1" applyFill="1" applyBorder="1" applyAlignment="1" applyProtection="1">
      <alignment horizontal="left" wrapText="1"/>
    </xf>
    <xf numFmtId="49" fontId="3" fillId="3" borderId="1" xfId="10" applyNumberFormat="1" applyFont="1" applyFill="1" applyBorder="1" applyAlignment="1" applyProtection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49" fontId="3" fillId="4" borderId="1" xfId="4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4" fontId="0" fillId="0" borderId="0" xfId="0" applyNumberFormat="1"/>
    <xf numFmtId="4" fontId="22" fillId="0" borderId="0" xfId="0" applyNumberFormat="1" applyFont="1"/>
    <xf numFmtId="165" fontId="22" fillId="0" borderId="0" xfId="0" applyNumberFormat="1" applyFont="1"/>
    <xf numFmtId="0" fontId="2" fillId="2" borderId="0" xfId="0" applyFont="1" applyFill="1" applyAlignment="1">
      <alignment horizontal="left" vertical="top" wrapText="1" indent="5"/>
    </xf>
    <xf numFmtId="0" fontId="4" fillId="2" borderId="0" xfId="5" applyFont="1" applyFill="1" applyAlignment="1">
      <alignment horizontal="left"/>
    </xf>
    <xf numFmtId="0" fontId="4" fillId="2" borderId="0" xfId="5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 wrapText="1"/>
    </xf>
    <xf numFmtId="1" fontId="7" fillId="2" borderId="1" xfId="4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14">
    <cellStyle name="xl123" xfId="11"/>
    <cellStyle name="xl128" xfId="12"/>
    <cellStyle name="xl34" xfId="9"/>
    <cellStyle name="xl44" xfId="13"/>
    <cellStyle name="xl52" xfId="10"/>
    <cellStyle name="Денежный" xfId="2" builtinId="4"/>
    <cellStyle name="Обычный" xfId="0" builtinId="0"/>
    <cellStyle name="Обычный 2" xfId="5"/>
    <cellStyle name="Обычный_tmp" xfId="7"/>
    <cellStyle name="Обычный_доходы за январь " xfId="6"/>
    <cellStyle name="Обычный_Лист1" xfId="8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3"/>
  <sheetViews>
    <sheetView tabSelected="1" topLeftCell="A212" zoomScaleNormal="100" workbookViewId="0">
      <selection activeCell="D189" sqref="D189"/>
    </sheetView>
  </sheetViews>
  <sheetFormatPr defaultRowHeight="13.2" x14ac:dyDescent="0.25"/>
  <cols>
    <col min="1" max="1" width="54.88671875" style="1" customWidth="1"/>
    <col min="2" max="2" width="7" style="65" customWidth="1"/>
    <col min="3" max="3" width="23" style="66" customWidth="1"/>
    <col min="4" max="4" width="16.33203125" style="4" customWidth="1"/>
    <col min="5" max="5" width="15.33203125" style="9" customWidth="1"/>
    <col min="6" max="6" width="16" style="4" customWidth="1"/>
    <col min="7" max="21" width="8.88671875" style="4" hidden="1" customWidth="1"/>
    <col min="22" max="22" width="8.88671875" style="74" hidden="1" customWidth="1"/>
    <col min="23" max="241" width="8.88671875" style="4"/>
    <col min="242" max="242" width="54.88671875" style="4" customWidth="1"/>
    <col min="243" max="243" width="7" style="4" customWidth="1"/>
    <col min="244" max="244" width="21.6640625" style="4" customWidth="1"/>
    <col min="245" max="245" width="16.33203125" style="4" customWidth="1"/>
    <col min="246" max="246" width="15.33203125" style="4" customWidth="1"/>
    <col min="247" max="247" width="15.5546875" style="4" customWidth="1"/>
    <col min="248" max="259" width="0" style="4" hidden="1" customWidth="1"/>
    <col min="260" max="497" width="8.88671875" style="4"/>
    <col min="498" max="498" width="54.88671875" style="4" customWidth="1"/>
    <col min="499" max="499" width="7" style="4" customWidth="1"/>
    <col min="500" max="500" width="21.6640625" style="4" customWidth="1"/>
    <col min="501" max="501" width="16.33203125" style="4" customWidth="1"/>
    <col min="502" max="502" width="15.33203125" style="4" customWidth="1"/>
    <col min="503" max="503" width="15.5546875" style="4" customWidth="1"/>
    <col min="504" max="515" width="0" style="4" hidden="1" customWidth="1"/>
    <col min="516" max="753" width="8.88671875" style="4"/>
    <col min="754" max="754" width="54.88671875" style="4" customWidth="1"/>
    <col min="755" max="755" width="7" style="4" customWidth="1"/>
    <col min="756" max="756" width="21.6640625" style="4" customWidth="1"/>
    <col min="757" max="757" width="16.33203125" style="4" customWidth="1"/>
    <col min="758" max="758" width="15.33203125" style="4" customWidth="1"/>
    <col min="759" max="759" width="15.5546875" style="4" customWidth="1"/>
    <col min="760" max="771" width="0" style="4" hidden="1" customWidth="1"/>
    <col min="772" max="1009" width="8.88671875" style="4"/>
    <col min="1010" max="1010" width="11.6640625" style="4" customWidth="1"/>
    <col min="1011" max="1011" width="7" style="4" customWidth="1"/>
    <col min="1012" max="1012" width="21.6640625" style="4" customWidth="1"/>
    <col min="1013" max="1013" width="16.33203125" style="4" customWidth="1"/>
    <col min="1014" max="1014" width="15.33203125" style="4" customWidth="1"/>
    <col min="1015" max="1015" width="15.5546875" style="4" customWidth="1"/>
    <col min="1016" max="1027" width="0" style="4" hidden="1" customWidth="1"/>
    <col min="1028" max="1265" width="8.88671875" style="4"/>
    <col min="1266" max="1266" width="54.88671875" style="4" customWidth="1"/>
    <col min="1267" max="1267" width="7" style="4" customWidth="1"/>
    <col min="1268" max="1268" width="21.6640625" style="4" customWidth="1"/>
    <col min="1269" max="1269" width="16.33203125" style="4" customWidth="1"/>
    <col min="1270" max="1270" width="15.33203125" style="4" customWidth="1"/>
    <col min="1271" max="1271" width="15.5546875" style="4" customWidth="1"/>
    <col min="1272" max="1283" width="0" style="4" hidden="1" customWidth="1"/>
    <col min="1284" max="1521" width="8.88671875" style="4"/>
    <col min="1522" max="1522" width="54.88671875" style="4" customWidth="1"/>
    <col min="1523" max="1523" width="7" style="4" customWidth="1"/>
    <col min="1524" max="1524" width="21.6640625" style="4" customWidth="1"/>
    <col min="1525" max="1525" width="16.33203125" style="4" customWidth="1"/>
    <col min="1526" max="1526" width="15.33203125" style="4" customWidth="1"/>
    <col min="1527" max="1527" width="15.5546875" style="4" customWidth="1"/>
    <col min="1528" max="1539" width="0" style="4" hidden="1" customWidth="1"/>
    <col min="1540" max="1777" width="8.88671875" style="4"/>
    <col min="1778" max="1778" width="54.88671875" style="4" customWidth="1"/>
    <col min="1779" max="1779" width="7" style="4" customWidth="1"/>
    <col min="1780" max="1780" width="21.6640625" style="4" customWidth="1"/>
    <col min="1781" max="1781" width="16.33203125" style="4" customWidth="1"/>
    <col min="1782" max="1782" width="15.33203125" style="4" customWidth="1"/>
    <col min="1783" max="1783" width="15.5546875" style="4" customWidth="1"/>
    <col min="1784" max="1795" width="0" style="4" hidden="1" customWidth="1"/>
    <col min="1796" max="2033" width="8.88671875" style="4"/>
    <col min="2034" max="2034" width="54.88671875" style="4" customWidth="1"/>
    <col min="2035" max="2035" width="7" style="4" customWidth="1"/>
    <col min="2036" max="2036" width="21.6640625" style="4" customWidth="1"/>
    <col min="2037" max="2037" width="16.33203125" style="4" customWidth="1"/>
    <col min="2038" max="2038" width="15.33203125" style="4" customWidth="1"/>
    <col min="2039" max="2039" width="15.5546875" style="4" customWidth="1"/>
    <col min="2040" max="2051" width="0" style="4" hidden="1" customWidth="1"/>
    <col min="2052" max="2289" width="8.88671875" style="4"/>
    <col min="2290" max="2290" width="54.88671875" style="4" customWidth="1"/>
    <col min="2291" max="2291" width="7" style="4" customWidth="1"/>
    <col min="2292" max="2292" width="21.6640625" style="4" customWidth="1"/>
    <col min="2293" max="2293" width="16.33203125" style="4" customWidth="1"/>
    <col min="2294" max="2294" width="15.33203125" style="4" customWidth="1"/>
    <col min="2295" max="2295" width="15.5546875" style="4" customWidth="1"/>
    <col min="2296" max="2307" width="0" style="4" hidden="1" customWidth="1"/>
    <col min="2308" max="2545" width="8.88671875" style="4"/>
    <col min="2546" max="2546" width="54.88671875" style="4" customWidth="1"/>
    <col min="2547" max="2547" width="7" style="4" customWidth="1"/>
    <col min="2548" max="2548" width="21.6640625" style="4" customWidth="1"/>
    <col min="2549" max="2549" width="16.33203125" style="4" customWidth="1"/>
    <col min="2550" max="2550" width="15.33203125" style="4" customWidth="1"/>
    <col min="2551" max="2551" width="15.5546875" style="4" customWidth="1"/>
    <col min="2552" max="2563" width="0" style="4" hidden="1" customWidth="1"/>
    <col min="2564" max="2801" width="8.88671875" style="4"/>
    <col min="2802" max="2802" width="54.88671875" style="4" customWidth="1"/>
    <col min="2803" max="2803" width="7" style="4" customWidth="1"/>
    <col min="2804" max="2804" width="21.6640625" style="4" customWidth="1"/>
    <col min="2805" max="2805" width="16.33203125" style="4" customWidth="1"/>
    <col min="2806" max="2806" width="15.33203125" style="4" customWidth="1"/>
    <col min="2807" max="2807" width="15.5546875" style="4" customWidth="1"/>
    <col min="2808" max="2819" width="0" style="4" hidden="1" customWidth="1"/>
    <col min="2820" max="3057" width="8.88671875" style="4"/>
    <col min="3058" max="3058" width="54.88671875" style="4" customWidth="1"/>
    <col min="3059" max="3059" width="7" style="4" customWidth="1"/>
    <col min="3060" max="3060" width="21.6640625" style="4" customWidth="1"/>
    <col min="3061" max="3061" width="16.33203125" style="4" customWidth="1"/>
    <col min="3062" max="3062" width="15.33203125" style="4" customWidth="1"/>
    <col min="3063" max="3063" width="15.5546875" style="4" customWidth="1"/>
    <col min="3064" max="3075" width="0" style="4" hidden="1" customWidth="1"/>
    <col min="3076" max="3313" width="8.88671875" style="4"/>
    <col min="3314" max="3314" width="54.88671875" style="4" customWidth="1"/>
    <col min="3315" max="3315" width="7" style="4" customWidth="1"/>
    <col min="3316" max="3316" width="21.6640625" style="4" customWidth="1"/>
    <col min="3317" max="3317" width="16.33203125" style="4" customWidth="1"/>
    <col min="3318" max="3318" width="15.33203125" style="4" customWidth="1"/>
    <col min="3319" max="3319" width="15.5546875" style="4" customWidth="1"/>
    <col min="3320" max="3331" width="0" style="4" hidden="1" customWidth="1"/>
    <col min="3332" max="3569" width="8.88671875" style="4"/>
    <col min="3570" max="3570" width="54.88671875" style="4" customWidth="1"/>
    <col min="3571" max="3571" width="7" style="4" customWidth="1"/>
    <col min="3572" max="3572" width="21.6640625" style="4" customWidth="1"/>
    <col min="3573" max="3573" width="16.33203125" style="4" customWidth="1"/>
    <col min="3574" max="3574" width="15.33203125" style="4" customWidth="1"/>
    <col min="3575" max="3575" width="15.5546875" style="4" customWidth="1"/>
    <col min="3576" max="3587" width="0" style="4" hidden="1" customWidth="1"/>
    <col min="3588" max="3825" width="8.88671875" style="4"/>
    <col min="3826" max="3826" width="54.88671875" style="4" customWidth="1"/>
    <col min="3827" max="3827" width="7" style="4" customWidth="1"/>
    <col min="3828" max="3828" width="21.6640625" style="4" customWidth="1"/>
    <col min="3829" max="3829" width="16.33203125" style="4" customWidth="1"/>
    <col min="3830" max="3830" width="15.33203125" style="4" customWidth="1"/>
    <col min="3831" max="3831" width="15.5546875" style="4" customWidth="1"/>
    <col min="3832" max="3843" width="0" style="4" hidden="1" customWidth="1"/>
    <col min="3844" max="4081" width="8.88671875" style="4"/>
    <col min="4082" max="4082" width="54.88671875" style="4" customWidth="1"/>
    <col min="4083" max="4083" width="7" style="4" customWidth="1"/>
    <col min="4084" max="4084" width="21.6640625" style="4" customWidth="1"/>
    <col min="4085" max="4085" width="16.33203125" style="4" customWidth="1"/>
    <col min="4086" max="4086" width="15.33203125" style="4" customWidth="1"/>
    <col min="4087" max="4087" width="15.5546875" style="4" customWidth="1"/>
    <col min="4088" max="4099" width="0" style="4" hidden="1" customWidth="1"/>
    <col min="4100" max="4337" width="8.88671875" style="4"/>
    <col min="4338" max="4338" width="54.88671875" style="4" customWidth="1"/>
    <col min="4339" max="4339" width="7" style="4" customWidth="1"/>
    <col min="4340" max="4340" width="21.6640625" style="4" customWidth="1"/>
    <col min="4341" max="4341" width="16.33203125" style="4" customWidth="1"/>
    <col min="4342" max="4342" width="15.33203125" style="4" customWidth="1"/>
    <col min="4343" max="4343" width="15.5546875" style="4" customWidth="1"/>
    <col min="4344" max="4355" width="0" style="4" hidden="1" customWidth="1"/>
    <col min="4356" max="4593" width="8.88671875" style="4"/>
    <col min="4594" max="4594" width="54.88671875" style="4" customWidth="1"/>
    <col min="4595" max="4595" width="7" style="4" customWidth="1"/>
    <col min="4596" max="4596" width="21.6640625" style="4" customWidth="1"/>
    <col min="4597" max="4597" width="16.33203125" style="4" customWidth="1"/>
    <col min="4598" max="4598" width="15.33203125" style="4" customWidth="1"/>
    <col min="4599" max="4599" width="15.5546875" style="4" customWidth="1"/>
    <col min="4600" max="4611" width="0" style="4" hidden="1" customWidth="1"/>
    <col min="4612" max="4849" width="8.88671875" style="4"/>
    <col min="4850" max="4850" width="54.88671875" style="4" customWidth="1"/>
    <col min="4851" max="4851" width="7" style="4" customWidth="1"/>
    <col min="4852" max="4852" width="21.6640625" style="4" customWidth="1"/>
    <col min="4853" max="4853" width="16.33203125" style="4" customWidth="1"/>
    <col min="4854" max="4854" width="15.33203125" style="4" customWidth="1"/>
    <col min="4855" max="4855" width="15.5546875" style="4" customWidth="1"/>
    <col min="4856" max="4867" width="0" style="4" hidden="1" customWidth="1"/>
    <col min="4868" max="5105" width="8.88671875" style="4"/>
    <col min="5106" max="5106" width="54.88671875" style="4" customWidth="1"/>
    <col min="5107" max="5107" width="7" style="4" customWidth="1"/>
    <col min="5108" max="5108" width="21.6640625" style="4" customWidth="1"/>
    <col min="5109" max="5109" width="16.33203125" style="4" customWidth="1"/>
    <col min="5110" max="5110" width="15.33203125" style="4" customWidth="1"/>
    <col min="5111" max="5111" width="15.5546875" style="4" customWidth="1"/>
    <col min="5112" max="5123" width="0" style="4" hidden="1" customWidth="1"/>
    <col min="5124" max="5361" width="8.88671875" style="4"/>
    <col min="5362" max="5362" width="54.88671875" style="4" customWidth="1"/>
    <col min="5363" max="5363" width="7" style="4" customWidth="1"/>
    <col min="5364" max="5364" width="21.6640625" style="4" customWidth="1"/>
    <col min="5365" max="5365" width="16.33203125" style="4" customWidth="1"/>
    <col min="5366" max="5366" width="15.33203125" style="4" customWidth="1"/>
    <col min="5367" max="5367" width="15.5546875" style="4" customWidth="1"/>
    <col min="5368" max="5379" width="0" style="4" hidden="1" customWidth="1"/>
    <col min="5380" max="5617" width="8.88671875" style="4"/>
    <col min="5618" max="5618" width="54.88671875" style="4" customWidth="1"/>
    <col min="5619" max="5619" width="7" style="4" customWidth="1"/>
    <col min="5620" max="5620" width="21.6640625" style="4" customWidth="1"/>
    <col min="5621" max="5621" width="16.33203125" style="4" customWidth="1"/>
    <col min="5622" max="5622" width="15.33203125" style="4" customWidth="1"/>
    <col min="5623" max="5623" width="15.5546875" style="4" customWidth="1"/>
    <col min="5624" max="5635" width="0" style="4" hidden="1" customWidth="1"/>
    <col min="5636" max="5873" width="8.88671875" style="4"/>
    <col min="5874" max="5874" width="54.88671875" style="4" customWidth="1"/>
    <col min="5875" max="5875" width="7" style="4" customWidth="1"/>
    <col min="5876" max="5876" width="21.6640625" style="4" customWidth="1"/>
    <col min="5877" max="5877" width="16.33203125" style="4" customWidth="1"/>
    <col min="5878" max="5878" width="15.33203125" style="4" customWidth="1"/>
    <col min="5879" max="5879" width="15.5546875" style="4" customWidth="1"/>
    <col min="5880" max="5891" width="0" style="4" hidden="1" customWidth="1"/>
    <col min="5892" max="6129" width="8.88671875" style="4"/>
    <col min="6130" max="6130" width="54.88671875" style="4" customWidth="1"/>
    <col min="6131" max="6131" width="7" style="4" customWidth="1"/>
    <col min="6132" max="6132" width="21.6640625" style="4" customWidth="1"/>
    <col min="6133" max="6133" width="16.33203125" style="4" customWidth="1"/>
    <col min="6134" max="6134" width="15.33203125" style="4" customWidth="1"/>
    <col min="6135" max="6135" width="15.5546875" style="4" customWidth="1"/>
    <col min="6136" max="6147" width="0" style="4" hidden="1" customWidth="1"/>
    <col min="6148" max="6385" width="8.88671875" style="4"/>
    <col min="6386" max="6386" width="54.88671875" style="4" customWidth="1"/>
    <col min="6387" max="6387" width="7" style="4" customWidth="1"/>
    <col min="6388" max="6388" width="21.6640625" style="4" customWidth="1"/>
    <col min="6389" max="6389" width="16.33203125" style="4" customWidth="1"/>
    <col min="6390" max="6390" width="15.33203125" style="4" customWidth="1"/>
    <col min="6391" max="6391" width="15.5546875" style="4" customWidth="1"/>
    <col min="6392" max="6403" width="0" style="4" hidden="1" customWidth="1"/>
    <col min="6404" max="6641" width="8.88671875" style="4"/>
    <col min="6642" max="6642" width="54.88671875" style="4" customWidth="1"/>
    <col min="6643" max="6643" width="7" style="4" customWidth="1"/>
    <col min="6644" max="6644" width="21.6640625" style="4" customWidth="1"/>
    <col min="6645" max="6645" width="16.33203125" style="4" customWidth="1"/>
    <col min="6646" max="6646" width="15.33203125" style="4" customWidth="1"/>
    <col min="6647" max="6647" width="15.5546875" style="4" customWidth="1"/>
    <col min="6648" max="6659" width="0" style="4" hidden="1" customWidth="1"/>
    <col min="6660" max="6897" width="8.88671875" style="4"/>
    <col min="6898" max="6898" width="54.88671875" style="4" customWidth="1"/>
    <col min="6899" max="6899" width="7" style="4" customWidth="1"/>
    <col min="6900" max="6900" width="21.6640625" style="4" customWidth="1"/>
    <col min="6901" max="6901" width="16.33203125" style="4" customWidth="1"/>
    <col min="6902" max="6902" width="15.33203125" style="4" customWidth="1"/>
    <col min="6903" max="6903" width="15.5546875" style="4" customWidth="1"/>
    <col min="6904" max="6915" width="0" style="4" hidden="1" customWidth="1"/>
    <col min="6916" max="7153" width="8.88671875" style="4"/>
    <col min="7154" max="7154" width="54.88671875" style="4" customWidth="1"/>
    <col min="7155" max="7155" width="7" style="4" customWidth="1"/>
    <col min="7156" max="7156" width="21.6640625" style="4" customWidth="1"/>
    <col min="7157" max="7157" width="16.33203125" style="4" customWidth="1"/>
    <col min="7158" max="7158" width="15.33203125" style="4" customWidth="1"/>
    <col min="7159" max="7159" width="15.5546875" style="4" customWidth="1"/>
    <col min="7160" max="7171" width="0" style="4" hidden="1" customWidth="1"/>
    <col min="7172" max="7409" width="8.88671875" style="4"/>
    <col min="7410" max="7410" width="54.88671875" style="4" customWidth="1"/>
    <col min="7411" max="7411" width="7" style="4" customWidth="1"/>
    <col min="7412" max="7412" width="21.6640625" style="4" customWidth="1"/>
    <col min="7413" max="7413" width="16.33203125" style="4" customWidth="1"/>
    <col min="7414" max="7414" width="15.33203125" style="4" customWidth="1"/>
    <col min="7415" max="7415" width="15.5546875" style="4" customWidth="1"/>
    <col min="7416" max="7427" width="0" style="4" hidden="1" customWidth="1"/>
    <col min="7428" max="7665" width="8.88671875" style="4"/>
    <col min="7666" max="7666" width="54.88671875" style="4" customWidth="1"/>
    <col min="7667" max="7667" width="7" style="4" customWidth="1"/>
    <col min="7668" max="7668" width="21.6640625" style="4" customWidth="1"/>
    <col min="7669" max="7669" width="16.33203125" style="4" customWidth="1"/>
    <col min="7670" max="7670" width="15.33203125" style="4" customWidth="1"/>
    <col min="7671" max="7671" width="15.5546875" style="4" customWidth="1"/>
    <col min="7672" max="7683" width="0" style="4" hidden="1" customWidth="1"/>
    <col min="7684" max="7921" width="8.88671875" style="4"/>
    <col min="7922" max="7922" width="54.88671875" style="4" customWidth="1"/>
    <col min="7923" max="7923" width="7" style="4" customWidth="1"/>
    <col min="7924" max="7924" width="21.6640625" style="4" customWidth="1"/>
    <col min="7925" max="7925" width="16.33203125" style="4" customWidth="1"/>
    <col min="7926" max="7926" width="15.33203125" style="4" customWidth="1"/>
    <col min="7927" max="7927" width="15.5546875" style="4" customWidth="1"/>
    <col min="7928" max="7939" width="0" style="4" hidden="1" customWidth="1"/>
    <col min="7940" max="8177" width="8.88671875" style="4"/>
    <col min="8178" max="8178" width="54.88671875" style="4" customWidth="1"/>
    <col min="8179" max="8179" width="7" style="4" customWidth="1"/>
    <col min="8180" max="8180" width="21.6640625" style="4" customWidth="1"/>
    <col min="8181" max="8181" width="16.33203125" style="4" customWidth="1"/>
    <col min="8182" max="8182" width="15.33203125" style="4" customWidth="1"/>
    <col min="8183" max="8183" width="15.5546875" style="4" customWidth="1"/>
    <col min="8184" max="8195" width="0" style="4" hidden="1" customWidth="1"/>
    <col min="8196" max="8433" width="8.88671875" style="4"/>
    <col min="8434" max="8434" width="54.88671875" style="4" customWidth="1"/>
    <col min="8435" max="8435" width="7" style="4" customWidth="1"/>
    <col min="8436" max="8436" width="21.6640625" style="4" customWidth="1"/>
    <col min="8437" max="8437" width="16.33203125" style="4" customWidth="1"/>
    <col min="8438" max="8438" width="15.33203125" style="4" customWidth="1"/>
    <col min="8439" max="8439" width="15.5546875" style="4" customWidth="1"/>
    <col min="8440" max="8451" width="0" style="4" hidden="1" customWidth="1"/>
    <col min="8452" max="8689" width="8.88671875" style="4"/>
    <col min="8690" max="8690" width="54.88671875" style="4" customWidth="1"/>
    <col min="8691" max="8691" width="7" style="4" customWidth="1"/>
    <col min="8692" max="8692" width="21.6640625" style="4" customWidth="1"/>
    <col min="8693" max="8693" width="16.33203125" style="4" customWidth="1"/>
    <col min="8694" max="8694" width="15.33203125" style="4" customWidth="1"/>
    <col min="8695" max="8695" width="15.5546875" style="4" customWidth="1"/>
    <col min="8696" max="8707" width="0" style="4" hidden="1" customWidth="1"/>
    <col min="8708" max="8945" width="8.88671875" style="4"/>
    <col min="8946" max="8946" width="54.88671875" style="4" customWidth="1"/>
    <col min="8947" max="8947" width="7" style="4" customWidth="1"/>
    <col min="8948" max="8948" width="21.6640625" style="4" customWidth="1"/>
    <col min="8949" max="8949" width="16.33203125" style="4" customWidth="1"/>
    <col min="8950" max="8950" width="15.33203125" style="4" customWidth="1"/>
    <col min="8951" max="8951" width="15.5546875" style="4" customWidth="1"/>
    <col min="8952" max="8963" width="0" style="4" hidden="1" customWidth="1"/>
    <col min="8964" max="9201" width="8.88671875" style="4"/>
    <col min="9202" max="9202" width="54.88671875" style="4" customWidth="1"/>
    <col min="9203" max="9203" width="7" style="4" customWidth="1"/>
    <col min="9204" max="9204" width="21.6640625" style="4" customWidth="1"/>
    <col min="9205" max="9205" width="16.33203125" style="4" customWidth="1"/>
    <col min="9206" max="9206" width="15.33203125" style="4" customWidth="1"/>
    <col min="9207" max="9207" width="15.5546875" style="4" customWidth="1"/>
    <col min="9208" max="9219" width="0" style="4" hidden="1" customWidth="1"/>
    <col min="9220" max="9457" width="8.88671875" style="4"/>
    <col min="9458" max="9458" width="54.88671875" style="4" customWidth="1"/>
    <col min="9459" max="9459" width="7" style="4" customWidth="1"/>
    <col min="9460" max="9460" width="21.6640625" style="4" customWidth="1"/>
    <col min="9461" max="9461" width="16.33203125" style="4" customWidth="1"/>
    <col min="9462" max="9462" width="15.33203125" style="4" customWidth="1"/>
    <col min="9463" max="9463" width="15.5546875" style="4" customWidth="1"/>
    <col min="9464" max="9475" width="0" style="4" hidden="1" customWidth="1"/>
    <col min="9476" max="9713" width="8.88671875" style="4"/>
    <col min="9714" max="9714" width="54.88671875" style="4" customWidth="1"/>
    <col min="9715" max="9715" width="7" style="4" customWidth="1"/>
    <col min="9716" max="9716" width="21.6640625" style="4" customWidth="1"/>
    <col min="9717" max="9717" width="16.33203125" style="4" customWidth="1"/>
    <col min="9718" max="9718" width="15.33203125" style="4" customWidth="1"/>
    <col min="9719" max="9719" width="15.5546875" style="4" customWidth="1"/>
    <col min="9720" max="9731" width="0" style="4" hidden="1" customWidth="1"/>
    <col min="9732" max="9969" width="8.88671875" style="4"/>
    <col min="9970" max="9970" width="54.88671875" style="4" customWidth="1"/>
    <col min="9971" max="9971" width="7" style="4" customWidth="1"/>
    <col min="9972" max="9972" width="21.6640625" style="4" customWidth="1"/>
    <col min="9973" max="9973" width="16.33203125" style="4" customWidth="1"/>
    <col min="9974" max="9974" width="15.33203125" style="4" customWidth="1"/>
    <col min="9975" max="9975" width="15.5546875" style="4" customWidth="1"/>
    <col min="9976" max="9987" width="0" style="4" hidden="1" customWidth="1"/>
    <col min="9988" max="10225" width="8.88671875" style="4"/>
    <col min="10226" max="10226" width="54.88671875" style="4" customWidth="1"/>
    <col min="10227" max="10227" width="7" style="4" customWidth="1"/>
    <col min="10228" max="10228" width="21.6640625" style="4" customWidth="1"/>
    <col min="10229" max="10229" width="16.33203125" style="4" customWidth="1"/>
    <col min="10230" max="10230" width="15.33203125" style="4" customWidth="1"/>
    <col min="10231" max="10231" width="15.5546875" style="4" customWidth="1"/>
    <col min="10232" max="10243" width="0" style="4" hidden="1" customWidth="1"/>
    <col min="10244" max="10481" width="8.88671875" style="4"/>
    <col min="10482" max="10482" width="54.88671875" style="4" customWidth="1"/>
    <col min="10483" max="10483" width="7" style="4" customWidth="1"/>
    <col min="10484" max="10484" width="21.6640625" style="4" customWidth="1"/>
    <col min="10485" max="10485" width="16.33203125" style="4" customWidth="1"/>
    <col min="10486" max="10486" width="15.33203125" style="4" customWidth="1"/>
    <col min="10487" max="10487" width="15.5546875" style="4" customWidth="1"/>
    <col min="10488" max="10499" width="0" style="4" hidden="1" customWidth="1"/>
    <col min="10500" max="10737" width="8.88671875" style="4"/>
    <col min="10738" max="10738" width="54.88671875" style="4" customWidth="1"/>
    <col min="10739" max="10739" width="7" style="4" customWidth="1"/>
    <col min="10740" max="10740" width="21.6640625" style="4" customWidth="1"/>
    <col min="10741" max="10741" width="16.33203125" style="4" customWidth="1"/>
    <col min="10742" max="10742" width="15.33203125" style="4" customWidth="1"/>
    <col min="10743" max="10743" width="15.5546875" style="4" customWidth="1"/>
    <col min="10744" max="10755" width="0" style="4" hidden="1" customWidth="1"/>
    <col min="10756" max="10993" width="8.88671875" style="4"/>
    <col min="10994" max="10994" width="54.88671875" style="4" customWidth="1"/>
    <col min="10995" max="10995" width="7" style="4" customWidth="1"/>
    <col min="10996" max="10996" width="21.6640625" style="4" customWidth="1"/>
    <col min="10997" max="10997" width="16.33203125" style="4" customWidth="1"/>
    <col min="10998" max="10998" width="15.33203125" style="4" customWidth="1"/>
    <col min="10999" max="10999" width="15.5546875" style="4" customWidth="1"/>
    <col min="11000" max="11011" width="0" style="4" hidden="1" customWidth="1"/>
    <col min="11012" max="11249" width="8.88671875" style="4"/>
    <col min="11250" max="11250" width="54.88671875" style="4" customWidth="1"/>
    <col min="11251" max="11251" width="7" style="4" customWidth="1"/>
    <col min="11252" max="11252" width="21.6640625" style="4" customWidth="1"/>
    <col min="11253" max="11253" width="16.33203125" style="4" customWidth="1"/>
    <col min="11254" max="11254" width="15.33203125" style="4" customWidth="1"/>
    <col min="11255" max="11255" width="15.5546875" style="4" customWidth="1"/>
    <col min="11256" max="11267" width="0" style="4" hidden="1" customWidth="1"/>
    <col min="11268" max="11505" width="8.88671875" style="4"/>
    <col min="11506" max="11506" width="54.88671875" style="4" customWidth="1"/>
    <col min="11507" max="11507" width="7" style="4" customWidth="1"/>
    <col min="11508" max="11508" width="21.6640625" style="4" customWidth="1"/>
    <col min="11509" max="11509" width="16.33203125" style="4" customWidth="1"/>
    <col min="11510" max="11510" width="15.33203125" style="4" customWidth="1"/>
    <col min="11511" max="11511" width="15.5546875" style="4" customWidth="1"/>
    <col min="11512" max="11523" width="0" style="4" hidden="1" customWidth="1"/>
    <col min="11524" max="11761" width="8.88671875" style="4"/>
    <col min="11762" max="11762" width="54.88671875" style="4" customWidth="1"/>
    <col min="11763" max="11763" width="7" style="4" customWidth="1"/>
    <col min="11764" max="11764" width="21.6640625" style="4" customWidth="1"/>
    <col min="11765" max="11765" width="16.33203125" style="4" customWidth="1"/>
    <col min="11766" max="11766" width="15.33203125" style="4" customWidth="1"/>
    <col min="11767" max="11767" width="15.5546875" style="4" customWidth="1"/>
    <col min="11768" max="11779" width="0" style="4" hidden="1" customWidth="1"/>
    <col min="11780" max="12017" width="8.88671875" style="4"/>
    <col min="12018" max="12018" width="54.88671875" style="4" customWidth="1"/>
    <col min="12019" max="12019" width="7" style="4" customWidth="1"/>
    <col min="12020" max="12020" width="21.6640625" style="4" customWidth="1"/>
    <col min="12021" max="12021" width="16.33203125" style="4" customWidth="1"/>
    <col min="12022" max="12022" width="15.33203125" style="4" customWidth="1"/>
    <col min="12023" max="12023" width="15.5546875" style="4" customWidth="1"/>
    <col min="12024" max="12035" width="0" style="4" hidden="1" customWidth="1"/>
    <col min="12036" max="12273" width="8.88671875" style="4"/>
    <col min="12274" max="12274" width="54.88671875" style="4" customWidth="1"/>
    <col min="12275" max="12275" width="7" style="4" customWidth="1"/>
    <col min="12276" max="12276" width="21.6640625" style="4" customWidth="1"/>
    <col min="12277" max="12277" width="16.33203125" style="4" customWidth="1"/>
    <col min="12278" max="12278" width="15.33203125" style="4" customWidth="1"/>
    <col min="12279" max="12279" width="15.5546875" style="4" customWidth="1"/>
    <col min="12280" max="12291" width="0" style="4" hidden="1" customWidth="1"/>
    <col min="12292" max="12529" width="8.88671875" style="4"/>
    <col min="12530" max="12530" width="54.88671875" style="4" customWidth="1"/>
    <col min="12531" max="12531" width="7" style="4" customWidth="1"/>
    <col min="12532" max="12532" width="21.6640625" style="4" customWidth="1"/>
    <col min="12533" max="12533" width="16.33203125" style="4" customWidth="1"/>
    <col min="12534" max="12534" width="15.33203125" style="4" customWidth="1"/>
    <col min="12535" max="12535" width="15.5546875" style="4" customWidth="1"/>
    <col min="12536" max="12547" width="0" style="4" hidden="1" customWidth="1"/>
    <col min="12548" max="12785" width="8.88671875" style="4"/>
    <col min="12786" max="12786" width="54.88671875" style="4" customWidth="1"/>
    <col min="12787" max="12787" width="7" style="4" customWidth="1"/>
    <col min="12788" max="12788" width="21.6640625" style="4" customWidth="1"/>
    <col min="12789" max="12789" width="16.33203125" style="4" customWidth="1"/>
    <col min="12790" max="12790" width="15.33203125" style="4" customWidth="1"/>
    <col min="12791" max="12791" width="15.5546875" style="4" customWidth="1"/>
    <col min="12792" max="12803" width="0" style="4" hidden="1" customWidth="1"/>
    <col min="12804" max="13041" width="8.88671875" style="4"/>
    <col min="13042" max="13042" width="54.88671875" style="4" customWidth="1"/>
    <col min="13043" max="13043" width="7" style="4" customWidth="1"/>
    <col min="13044" max="13044" width="21.6640625" style="4" customWidth="1"/>
    <col min="13045" max="13045" width="16.33203125" style="4" customWidth="1"/>
    <col min="13046" max="13046" width="15.33203125" style="4" customWidth="1"/>
    <col min="13047" max="13047" width="15.5546875" style="4" customWidth="1"/>
    <col min="13048" max="13059" width="0" style="4" hidden="1" customWidth="1"/>
    <col min="13060" max="13297" width="8.88671875" style="4"/>
    <col min="13298" max="13298" width="54.88671875" style="4" customWidth="1"/>
    <col min="13299" max="13299" width="7" style="4" customWidth="1"/>
    <col min="13300" max="13300" width="21.6640625" style="4" customWidth="1"/>
    <col min="13301" max="13301" width="16.33203125" style="4" customWidth="1"/>
    <col min="13302" max="13302" width="15.33203125" style="4" customWidth="1"/>
    <col min="13303" max="13303" width="15.5546875" style="4" customWidth="1"/>
    <col min="13304" max="13315" width="0" style="4" hidden="1" customWidth="1"/>
    <col min="13316" max="13553" width="8.88671875" style="4"/>
    <col min="13554" max="13554" width="54.88671875" style="4" customWidth="1"/>
    <col min="13555" max="13555" width="7" style="4" customWidth="1"/>
    <col min="13556" max="13556" width="21.6640625" style="4" customWidth="1"/>
    <col min="13557" max="13557" width="16.33203125" style="4" customWidth="1"/>
    <col min="13558" max="13558" width="15.33203125" style="4" customWidth="1"/>
    <col min="13559" max="13559" width="15.5546875" style="4" customWidth="1"/>
    <col min="13560" max="13571" width="0" style="4" hidden="1" customWidth="1"/>
    <col min="13572" max="13809" width="8.88671875" style="4"/>
    <col min="13810" max="13810" width="54.88671875" style="4" customWidth="1"/>
    <col min="13811" max="13811" width="7" style="4" customWidth="1"/>
    <col min="13812" max="13812" width="21.6640625" style="4" customWidth="1"/>
    <col min="13813" max="13813" width="16.33203125" style="4" customWidth="1"/>
    <col min="13814" max="13814" width="15.33203125" style="4" customWidth="1"/>
    <col min="13815" max="13815" width="15.5546875" style="4" customWidth="1"/>
    <col min="13816" max="13827" width="0" style="4" hidden="1" customWidth="1"/>
    <col min="13828" max="14065" width="8.88671875" style="4"/>
    <col min="14066" max="14066" width="54.88671875" style="4" customWidth="1"/>
    <col min="14067" max="14067" width="7" style="4" customWidth="1"/>
    <col min="14068" max="14068" width="21.6640625" style="4" customWidth="1"/>
    <col min="14069" max="14069" width="16.33203125" style="4" customWidth="1"/>
    <col min="14070" max="14070" width="15.33203125" style="4" customWidth="1"/>
    <col min="14071" max="14071" width="15.5546875" style="4" customWidth="1"/>
    <col min="14072" max="14083" width="0" style="4" hidden="1" customWidth="1"/>
    <col min="14084" max="14321" width="8.88671875" style="4"/>
    <col min="14322" max="14322" width="54.88671875" style="4" customWidth="1"/>
    <col min="14323" max="14323" width="7" style="4" customWidth="1"/>
    <col min="14324" max="14324" width="21.6640625" style="4" customWidth="1"/>
    <col min="14325" max="14325" width="16.33203125" style="4" customWidth="1"/>
    <col min="14326" max="14326" width="15.33203125" style="4" customWidth="1"/>
    <col min="14327" max="14327" width="15.5546875" style="4" customWidth="1"/>
    <col min="14328" max="14339" width="0" style="4" hidden="1" customWidth="1"/>
    <col min="14340" max="14577" width="8.88671875" style="4"/>
    <col min="14578" max="14578" width="54.88671875" style="4" customWidth="1"/>
    <col min="14579" max="14579" width="7" style="4" customWidth="1"/>
    <col min="14580" max="14580" width="21.6640625" style="4" customWidth="1"/>
    <col min="14581" max="14581" width="16.33203125" style="4" customWidth="1"/>
    <col min="14582" max="14582" width="15.33203125" style="4" customWidth="1"/>
    <col min="14583" max="14583" width="15.5546875" style="4" customWidth="1"/>
    <col min="14584" max="14595" width="0" style="4" hidden="1" customWidth="1"/>
    <col min="14596" max="14833" width="8.88671875" style="4"/>
    <col min="14834" max="14834" width="54.88671875" style="4" customWidth="1"/>
    <col min="14835" max="14835" width="7" style="4" customWidth="1"/>
    <col min="14836" max="14836" width="21.6640625" style="4" customWidth="1"/>
    <col min="14837" max="14837" width="16.33203125" style="4" customWidth="1"/>
    <col min="14838" max="14838" width="15.33203125" style="4" customWidth="1"/>
    <col min="14839" max="14839" width="15.5546875" style="4" customWidth="1"/>
    <col min="14840" max="14851" width="0" style="4" hidden="1" customWidth="1"/>
    <col min="14852" max="15089" width="8.88671875" style="4"/>
    <col min="15090" max="15090" width="54.88671875" style="4" customWidth="1"/>
    <col min="15091" max="15091" width="7" style="4" customWidth="1"/>
    <col min="15092" max="15092" width="21.6640625" style="4" customWidth="1"/>
    <col min="15093" max="15093" width="16.33203125" style="4" customWidth="1"/>
    <col min="15094" max="15094" width="15.33203125" style="4" customWidth="1"/>
    <col min="15095" max="15095" width="15.5546875" style="4" customWidth="1"/>
    <col min="15096" max="15107" width="0" style="4" hidden="1" customWidth="1"/>
    <col min="15108" max="15345" width="8.88671875" style="4"/>
    <col min="15346" max="15346" width="54.88671875" style="4" customWidth="1"/>
    <col min="15347" max="15347" width="7" style="4" customWidth="1"/>
    <col min="15348" max="15348" width="21.6640625" style="4" customWidth="1"/>
    <col min="15349" max="15349" width="16.33203125" style="4" customWidth="1"/>
    <col min="15350" max="15350" width="15.33203125" style="4" customWidth="1"/>
    <col min="15351" max="15351" width="15.5546875" style="4" customWidth="1"/>
    <col min="15352" max="15363" width="0" style="4" hidden="1" customWidth="1"/>
    <col min="15364" max="15601" width="8.88671875" style="4"/>
    <col min="15602" max="15602" width="54.88671875" style="4" customWidth="1"/>
    <col min="15603" max="15603" width="7" style="4" customWidth="1"/>
    <col min="15604" max="15604" width="21.6640625" style="4" customWidth="1"/>
    <col min="15605" max="15605" width="16.33203125" style="4" customWidth="1"/>
    <col min="15606" max="15606" width="15.33203125" style="4" customWidth="1"/>
    <col min="15607" max="15607" width="15.5546875" style="4" customWidth="1"/>
    <col min="15608" max="15619" width="0" style="4" hidden="1" customWidth="1"/>
    <col min="15620" max="15857" width="8.88671875" style="4"/>
    <col min="15858" max="15858" width="54.88671875" style="4" customWidth="1"/>
    <col min="15859" max="15859" width="7" style="4" customWidth="1"/>
    <col min="15860" max="15860" width="21.6640625" style="4" customWidth="1"/>
    <col min="15861" max="15861" width="16.33203125" style="4" customWidth="1"/>
    <col min="15862" max="15862" width="15.33203125" style="4" customWidth="1"/>
    <col min="15863" max="15863" width="15.5546875" style="4" customWidth="1"/>
    <col min="15864" max="15875" width="0" style="4" hidden="1" customWidth="1"/>
    <col min="15876" max="16113" width="8.88671875" style="4"/>
    <col min="16114" max="16114" width="54.88671875" style="4" customWidth="1"/>
    <col min="16115" max="16115" width="7" style="4" customWidth="1"/>
    <col min="16116" max="16116" width="21.6640625" style="4" customWidth="1"/>
    <col min="16117" max="16117" width="16.33203125" style="4" customWidth="1"/>
    <col min="16118" max="16118" width="15.33203125" style="4" customWidth="1"/>
    <col min="16119" max="16119" width="15.5546875" style="4" customWidth="1"/>
    <col min="16120" max="16131" width="0" style="4" hidden="1" customWidth="1"/>
    <col min="16132" max="16384" width="8.88671875" style="4"/>
  </cols>
  <sheetData>
    <row r="1" spans="1:22" ht="15" customHeight="1" x14ac:dyDescent="0.25">
      <c r="B1" s="2"/>
      <c r="C1" s="3"/>
      <c r="D1" s="112" t="s">
        <v>369</v>
      </c>
      <c r="E1" s="112"/>
      <c r="F1" s="112"/>
    </row>
    <row r="2" spans="1:22" ht="14.4" customHeight="1" x14ac:dyDescent="0.25">
      <c r="B2" s="5"/>
      <c r="C2" s="3"/>
      <c r="D2" s="112"/>
      <c r="E2" s="112"/>
      <c r="F2" s="112"/>
    </row>
    <row r="3" spans="1:22" ht="15.6" customHeight="1" x14ac:dyDescent="0.25">
      <c r="B3" s="5"/>
      <c r="C3" s="3"/>
      <c r="D3" s="112"/>
      <c r="E3" s="112"/>
      <c r="F3" s="112"/>
    </row>
    <row r="4" spans="1:22" ht="15.6" customHeight="1" x14ac:dyDescent="0.25">
      <c r="B4" s="5"/>
      <c r="C4" s="3"/>
      <c r="D4" s="112"/>
      <c r="E4" s="112"/>
      <c r="F4" s="112"/>
    </row>
    <row r="5" spans="1:22" ht="29.4" customHeight="1" x14ac:dyDescent="0.25">
      <c r="B5" s="5"/>
      <c r="C5" s="3"/>
      <c r="D5" s="112"/>
      <c r="E5" s="112"/>
      <c r="F5" s="112"/>
    </row>
    <row r="6" spans="1:22" s="6" customFormat="1" ht="42.6" customHeight="1" x14ac:dyDescent="0.3">
      <c r="A6" s="115" t="s">
        <v>329</v>
      </c>
      <c r="B6" s="115"/>
      <c r="C6" s="115"/>
      <c r="D6" s="115"/>
      <c r="E6" s="115"/>
      <c r="F6" s="115"/>
      <c r="V6" s="75"/>
    </row>
    <row r="7" spans="1:22" ht="14.4" customHeight="1" x14ac:dyDescent="0.25">
      <c r="A7" s="7"/>
      <c r="B7" s="8"/>
      <c r="C7" s="8"/>
      <c r="F7" s="10" t="s">
        <v>0</v>
      </c>
    </row>
    <row r="8" spans="1:22" ht="29.4" customHeight="1" x14ac:dyDescent="0.25">
      <c r="A8" s="116" t="s">
        <v>1</v>
      </c>
      <c r="B8" s="117" t="s">
        <v>2</v>
      </c>
      <c r="C8" s="117"/>
      <c r="D8" s="118" t="s">
        <v>3</v>
      </c>
      <c r="E8" s="118" t="s">
        <v>4</v>
      </c>
      <c r="F8" s="118" t="s">
        <v>330</v>
      </c>
    </row>
    <row r="9" spans="1:22" ht="39.6" customHeight="1" x14ac:dyDescent="0.25">
      <c r="A9" s="116"/>
      <c r="B9" s="11" t="s">
        <v>5</v>
      </c>
      <c r="C9" s="11" t="s">
        <v>6</v>
      </c>
      <c r="D9" s="118"/>
      <c r="E9" s="118"/>
      <c r="F9" s="118"/>
    </row>
    <row r="10" spans="1:22" x14ac:dyDescent="0.25">
      <c r="A10" s="12" t="s">
        <v>7</v>
      </c>
      <c r="B10" s="13" t="s">
        <v>8</v>
      </c>
      <c r="C10" s="14" t="s">
        <v>9</v>
      </c>
      <c r="D10" s="15">
        <f>+D11+D27+D40+D48+D55+D58+D72+D82+D93+D102+D153+D17</f>
        <v>805154000</v>
      </c>
      <c r="E10" s="15">
        <f>+E11+E27+E40+E48+E55+E58+E72+E82+E93+E102+E153+E17</f>
        <v>842790000</v>
      </c>
      <c r="F10" s="15">
        <f>+F11+F27+F40+F48+F55+F58+F72+F82+F93+F102+F153+F17</f>
        <v>819860300</v>
      </c>
    </row>
    <row r="11" spans="1:22" s="17" customFormat="1" ht="13.8" x14ac:dyDescent="0.25">
      <c r="A11" s="12" t="s">
        <v>10</v>
      </c>
      <c r="B11" s="13" t="s">
        <v>8</v>
      </c>
      <c r="C11" s="16" t="s">
        <v>11</v>
      </c>
      <c r="D11" s="15">
        <f>+D12</f>
        <v>442012000</v>
      </c>
      <c r="E11" s="15">
        <f>+E12</f>
        <v>466382000</v>
      </c>
      <c r="F11" s="15">
        <f>+F12</f>
        <v>498189000</v>
      </c>
      <c r="V11" s="76"/>
    </row>
    <row r="12" spans="1:22" s="18" customFormat="1" x14ac:dyDescent="0.25">
      <c r="A12" s="12" t="s">
        <v>12</v>
      </c>
      <c r="B12" s="13" t="s">
        <v>8</v>
      </c>
      <c r="C12" s="16" t="s">
        <v>13</v>
      </c>
      <c r="D12" s="15">
        <f>+D13+D14+D16+D15</f>
        <v>442012000</v>
      </c>
      <c r="E12" s="15">
        <f>+E13+E14+E16+E15</f>
        <v>466382000</v>
      </c>
      <c r="F12" s="15">
        <f>+F13+F14+F16+F15</f>
        <v>498189000</v>
      </c>
      <c r="V12" s="77"/>
    </row>
    <row r="13" spans="1:22" ht="70.2" customHeight="1" x14ac:dyDescent="0.25">
      <c r="A13" s="19" t="s">
        <v>14</v>
      </c>
      <c r="B13" s="20" t="s">
        <v>15</v>
      </c>
      <c r="C13" s="20" t="s">
        <v>16</v>
      </c>
      <c r="D13" s="15">
        <v>426654000</v>
      </c>
      <c r="E13" s="15">
        <v>449693000</v>
      </c>
      <c r="F13" s="15">
        <v>479822000</v>
      </c>
    </row>
    <row r="14" spans="1:22" ht="94.8" customHeight="1" x14ac:dyDescent="0.25">
      <c r="A14" s="21" t="s">
        <v>17</v>
      </c>
      <c r="B14" s="20" t="s">
        <v>15</v>
      </c>
      <c r="C14" s="20" t="s">
        <v>18</v>
      </c>
      <c r="D14" s="15">
        <v>8634000</v>
      </c>
      <c r="E14" s="15">
        <v>9092000</v>
      </c>
      <c r="F14" s="15">
        <v>9673000</v>
      </c>
    </row>
    <row r="15" spans="1:22" ht="43.2" customHeight="1" x14ac:dyDescent="0.25">
      <c r="A15" s="21" t="s">
        <v>19</v>
      </c>
      <c r="B15" s="20" t="s">
        <v>15</v>
      </c>
      <c r="C15" s="20" t="s">
        <v>20</v>
      </c>
      <c r="D15" s="15">
        <v>4099000</v>
      </c>
      <c r="E15" s="15">
        <v>4316000</v>
      </c>
      <c r="F15" s="15">
        <v>4592000</v>
      </c>
    </row>
    <row r="16" spans="1:22" ht="83.4" customHeight="1" x14ac:dyDescent="0.25">
      <c r="A16" s="21" t="s">
        <v>21</v>
      </c>
      <c r="B16" s="20" t="s">
        <v>15</v>
      </c>
      <c r="C16" s="20" t="s">
        <v>22</v>
      </c>
      <c r="D16" s="15">
        <v>2625000</v>
      </c>
      <c r="E16" s="15">
        <v>3281000</v>
      </c>
      <c r="F16" s="15">
        <v>4102000</v>
      </c>
    </row>
    <row r="17" spans="1:22" ht="30.6" customHeight="1" x14ac:dyDescent="0.25">
      <c r="A17" s="21" t="s">
        <v>23</v>
      </c>
      <c r="B17" s="20" t="s">
        <v>8</v>
      </c>
      <c r="C17" s="20" t="s">
        <v>24</v>
      </c>
      <c r="D17" s="15">
        <f>+D18</f>
        <v>8579000</v>
      </c>
      <c r="E17" s="15">
        <f>+E18</f>
        <v>8690000</v>
      </c>
      <c r="F17" s="15">
        <f>+F18</f>
        <v>9065000</v>
      </c>
    </row>
    <row r="18" spans="1:22" ht="30.6" customHeight="1" x14ac:dyDescent="0.25">
      <c r="A18" s="21" t="s">
        <v>25</v>
      </c>
      <c r="B18" s="20" t="s">
        <v>8</v>
      </c>
      <c r="C18" s="20" t="s">
        <v>26</v>
      </c>
      <c r="D18" s="15">
        <f>+D19+D21+D23+D25</f>
        <v>8579000</v>
      </c>
      <c r="E18" s="15">
        <f>+E19+E21+E23+E25</f>
        <v>8690000</v>
      </c>
      <c r="F18" s="15">
        <f>+F19+F21+F23+F25</f>
        <v>9065000</v>
      </c>
    </row>
    <row r="19" spans="1:22" ht="59.4" customHeight="1" x14ac:dyDescent="0.25">
      <c r="A19" s="21" t="s">
        <v>370</v>
      </c>
      <c r="B19" s="20" t="s">
        <v>8</v>
      </c>
      <c r="C19" s="20" t="s">
        <v>28</v>
      </c>
      <c r="D19" s="15">
        <f>+D20</f>
        <v>3111000</v>
      </c>
      <c r="E19" s="15">
        <f t="shared" ref="E19:F19" si="0">+E20</f>
        <v>3217000</v>
      </c>
      <c r="F19" s="15">
        <f t="shared" si="0"/>
        <v>3345000</v>
      </c>
    </row>
    <row r="20" spans="1:22" ht="95.4" customHeight="1" x14ac:dyDescent="0.25">
      <c r="A20" s="21" t="s">
        <v>371</v>
      </c>
      <c r="B20" s="91">
        <v>100</v>
      </c>
      <c r="C20" s="92" t="s">
        <v>372</v>
      </c>
      <c r="D20" s="15">
        <v>3111000</v>
      </c>
      <c r="E20" s="15">
        <v>3217000</v>
      </c>
      <c r="F20" s="15">
        <v>3345000</v>
      </c>
    </row>
    <row r="21" spans="1:22" ht="72" customHeight="1" x14ac:dyDescent="0.25">
      <c r="A21" s="21" t="s">
        <v>373</v>
      </c>
      <c r="B21" s="20" t="s">
        <v>8</v>
      </c>
      <c r="C21" s="20" t="s">
        <v>29</v>
      </c>
      <c r="D21" s="15">
        <f>+D22</f>
        <v>22000</v>
      </c>
      <c r="E21" s="15">
        <f>+E22</f>
        <v>23000</v>
      </c>
      <c r="F21" s="15">
        <f>+F22</f>
        <v>24000</v>
      </c>
    </row>
    <row r="22" spans="1:22" ht="118.8" customHeight="1" x14ac:dyDescent="0.25">
      <c r="A22" s="21" t="s">
        <v>374</v>
      </c>
      <c r="B22" s="20" t="s">
        <v>27</v>
      </c>
      <c r="C22" s="92" t="s">
        <v>375</v>
      </c>
      <c r="D22" s="15">
        <v>22000</v>
      </c>
      <c r="E22" s="15">
        <v>23000</v>
      </c>
      <c r="F22" s="15">
        <v>24000</v>
      </c>
    </row>
    <row r="23" spans="1:22" ht="56.4" customHeight="1" x14ac:dyDescent="0.25">
      <c r="A23" s="21" t="s">
        <v>30</v>
      </c>
      <c r="B23" s="20" t="s">
        <v>8</v>
      </c>
      <c r="C23" s="20" t="s">
        <v>31</v>
      </c>
      <c r="D23" s="15">
        <f>+D24</f>
        <v>6024000</v>
      </c>
      <c r="E23" s="15">
        <f>+E24</f>
        <v>6150000</v>
      </c>
      <c r="F23" s="15">
        <f>+F24</f>
        <v>6396000</v>
      </c>
    </row>
    <row r="24" spans="1:22" ht="99" customHeight="1" x14ac:dyDescent="0.25">
      <c r="A24" s="21" t="s">
        <v>376</v>
      </c>
      <c r="B24" s="20" t="s">
        <v>27</v>
      </c>
      <c r="C24" s="92" t="s">
        <v>377</v>
      </c>
      <c r="D24" s="15">
        <v>6024000</v>
      </c>
      <c r="E24" s="15">
        <v>6150000</v>
      </c>
      <c r="F24" s="15">
        <v>6396000</v>
      </c>
    </row>
    <row r="25" spans="1:22" ht="60" customHeight="1" x14ac:dyDescent="0.25">
      <c r="A25" s="21" t="s">
        <v>378</v>
      </c>
      <c r="B25" s="20" t="s">
        <v>8</v>
      </c>
      <c r="C25" s="20" t="s">
        <v>32</v>
      </c>
      <c r="D25" s="15">
        <f>+D26</f>
        <v>-578000</v>
      </c>
      <c r="E25" s="15">
        <f t="shared" ref="E25:F25" si="1">+E26</f>
        <v>-700000</v>
      </c>
      <c r="F25" s="15">
        <f t="shared" si="1"/>
        <v>-700000</v>
      </c>
    </row>
    <row r="26" spans="1:22" ht="99" customHeight="1" x14ac:dyDescent="0.25">
      <c r="A26" s="21" t="s">
        <v>379</v>
      </c>
      <c r="B26" s="20" t="s">
        <v>27</v>
      </c>
      <c r="C26" s="92" t="s">
        <v>380</v>
      </c>
      <c r="D26" s="15">
        <v>-578000</v>
      </c>
      <c r="E26" s="15">
        <v>-700000</v>
      </c>
      <c r="F26" s="15">
        <v>-700000</v>
      </c>
    </row>
    <row r="27" spans="1:22" s="18" customFormat="1" ht="19.2" customHeight="1" x14ac:dyDescent="0.25">
      <c r="A27" s="12" t="s">
        <v>33</v>
      </c>
      <c r="B27" s="20" t="s">
        <v>8</v>
      </c>
      <c r="C27" s="16" t="s">
        <v>34</v>
      </c>
      <c r="D27" s="15">
        <f>+D33+D36+D38+D28</f>
        <v>151747000</v>
      </c>
      <c r="E27" s="15">
        <f>+E33+E36+E38+E28</f>
        <v>161164000</v>
      </c>
      <c r="F27" s="15">
        <f>+F33+F36+F38+F28</f>
        <v>104883000</v>
      </c>
      <c r="V27" s="77"/>
    </row>
    <row r="28" spans="1:22" s="18" customFormat="1" ht="26.4" x14ac:dyDescent="0.25">
      <c r="A28" s="12" t="s">
        <v>35</v>
      </c>
      <c r="B28" s="20" t="s">
        <v>8</v>
      </c>
      <c r="C28" s="68" t="s">
        <v>36</v>
      </c>
      <c r="D28" s="15">
        <f>+D29+D31</f>
        <v>75000000</v>
      </c>
      <c r="E28" s="15">
        <f t="shared" ref="E28:F28" si="2">+E29+E31</f>
        <v>79800000</v>
      </c>
      <c r="F28" s="15">
        <f t="shared" si="2"/>
        <v>83700000</v>
      </c>
      <c r="V28" s="77"/>
    </row>
    <row r="29" spans="1:22" s="18" customFormat="1" ht="26.4" x14ac:dyDescent="0.25">
      <c r="A29" s="12" t="s">
        <v>37</v>
      </c>
      <c r="B29" s="20" t="s">
        <v>8</v>
      </c>
      <c r="C29" s="68" t="s">
        <v>38</v>
      </c>
      <c r="D29" s="15">
        <f>+D30</f>
        <v>55000000</v>
      </c>
      <c r="E29" s="15">
        <f>+E30</f>
        <v>58300000</v>
      </c>
      <c r="F29" s="15">
        <f>+F30</f>
        <v>61000000</v>
      </c>
      <c r="V29" s="77"/>
    </row>
    <row r="30" spans="1:22" s="18" customFormat="1" ht="26.4" x14ac:dyDescent="0.25">
      <c r="A30" s="12" t="s">
        <v>37</v>
      </c>
      <c r="B30" s="20" t="s">
        <v>15</v>
      </c>
      <c r="C30" s="68" t="s">
        <v>39</v>
      </c>
      <c r="D30" s="15">
        <v>55000000</v>
      </c>
      <c r="E30" s="15">
        <v>58300000</v>
      </c>
      <c r="F30" s="15">
        <v>61000000</v>
      </c>
      <c r="V30" s="77"/>
    </row>
    <row r="31" spans="1:22" s="18" customFormat="1" ht="39.6" x14ac:dyDescent="0.25">
      <c r="A31" s="12" t="s">
        <v>40</v>
      </c>
      <c r="B31" s="20" t="s">
        <v>8</v>
      </c>
      <c r="C31" s="68" t="s">
        <v>41</v>
      </c>
      <c r="D31" s="15">
        <f>+D32</f>
        <v>20000000</v>
      </c>
      <c r="E31" s="15">
        <f t="shared" ref="E31:F31" si="3">+E32</f>
        <v>21500000</v>
      </c>
      <c r="F31" s="15">
        <f t="shared" si="3"/>
        <v>22700000</v>
      </c>
      <c r="V31" s="77"/>
    </row>
    <row r="32" spans="1:22" s="18" customFormat="1" ht="52.8" x14ac:dyDescent="0.25">
      <c r="A32" s="12" t="s">
        <v>42</v>
      </c>
      <c r="B32" s="20" t="s">
        <v>15</v>
      </c>
      <c r="C32" s="68" t="s">
        <v>43</v>
      </c>
      <c r="D32" s="15">
        <v>20000000</v>
      </c>
      <c r="E32" s="15">
        <v>21500000</v>
      </c>
      <c r="F32" s="15">
        <v>22700000</v>
      </c>
      <c r="V32" s="77"/>
    </row>
    <row r="33" spans="1:22" ht="26.4" x14ac:dyDescent="0.25">
      <c r="A33" s="12" t="s">
        <v>44</v>
      </c>
      <c r="B33" s="20" t="s">
        <v>8</v>
      </c>
      <c r="C33" s="16" t="s">
        <v>45</v>
      </c>
      <c r="D33" s="15">
        <f>+D34+D35</f>
        <v>76324000</v>
      </c>
      <c r="E33" s="15">
        <f>+E34+E35</f>
        <v>80901000</v>
      </c>
      <c r="F33" s="15">
        <f>+F34+F35</f>
        <v>20700000</v>
      </c>
    </row>
    <row r="34" spans="1:22" ht="26.4" x14ac:dyDescent="0.25">
      <c r="A34" s="12" t="s">
        <v>44</v>
      </c>
      <c r="B34" s="20" t="s">
        <v>15</v>
      </c>
      <c r="C34" s="16" t="s">
        <v>46</v>
      </c>
      <c r="D34" s="15">
        <v>76320000</v>
      </c>
      <c r="E34" s="15">
        <v>80900000</v>
      </c>
      <c r="F34" s="15">
        <v>20700000</v>
      </c>
    </row>
    <row r="35" spans="1:22" ht="39.6" x14ac:dyDescent="0.25">
      <c r="A35" s="22" t="s">
        <v>47</v>
      </c>
      <c r="B35" s="20" t="s">
        <v>15</v>
      </c>
      <c r="C35" s="23" t="s">
        <v>48</v>
      </c>
      <c r="D35" s="15">
        <v>4000</v>
      </c>
      <c r="E35" s="15">
        <v>1000</v>
      </c>
      <c r="F35" s="15">
        <v>0</v>
      </c>
    </row>
    <row r="36" spans="1:22" ht="15.6" customHeight="1" x14ac:dyDescent="0.25">
      <c r="A36" s="22" t="s">
        <v>49</v>
      </c>
      <c r="B36" s="20" t="s">
        <v>8</v>
      </c>
      <c r="C36" s="23" t="s">
        <v>50</v>
      </c>
      <c r="D36" s="15">
        <f>+D37</f>
        <v>13000</v>
      </c>
      <c r="E36" s="15">
        <f>+E37</f>
        <v>13000</v>
      </c>
      <c r="F36" s="15">
        <f>+F37</f>
        <v>13000</v>
      </c>
    </row>
    <row r="37" spans="1:22" ht="16.8" customHeight="1" x14ac:dyDescent="0.25">
      <c r="A37" s="22" t="s">
        <v>49</v>
      </c>
      <c r="B37" s="20" t="s">
        <v>15</v>
      </c>
      <c r="C37" s="23" t="s">
        <v>51</v>
      </c>
      <c r="D37" s="15">
        <v>13000</v>
      </c>
      <c r="E37" s="15">
        <v>13000</v>
      </c>
      <c r="F37" s="15">
        <v>13000</v>
      </c>
    </row>
    <row r="38" spans="1:22" ht="30.6" customHeight="1" x14ac:dyDescent="0.25">
      <c r="A38" s="22" t="s">
        <v>52</v>
      </c>
      <c r="B38" s="20" t="s">
        <v>8</v>
      </c>
      <c r="C38" s="23" t="s">
        <v>53</v>
      </c>
      <c r="D38" s="15">
        <f>+D39</f>
        <v>410000</v>
      </c>
      <c r="E38" s="15">
        <f>+E39</f>
        <v>450000</v>
      </c>
      <c r="F38" s="15">
        <f>+F39</f>
        <v>470000</v>
      </c>
    </row>
    <row r="39" spans="1:22" ht="28.2" customHeight="1" x14ac:dyDescent="0.25">
      <c r="A39" s="22" t="s">
        <v>54</v>
      </c>
      <c r="B39" s="20" t="s">
        <v>15</v>
      </c>
      <c r="C39" s="23" t="s">
        <v>55</v>
      </c>
      <c r="D39" s="15">
        <v>410000</v>
      </c>
      <c r="E39" s="15">
        <v>450000</v>
      </c>
      <c r="F39" s="15">
        <v>470000</v>
      </c>
    </row>
    <row r="40" spans="1:22" s="18" customFormat="1" x14ac:dyDescent="0.25">
      <c r="A40" s="12" t="s">
        <v>56</v>
      </c>
      <c r="B40" s="20" t="s">
        <v>8</v>
      </c>
      <c r="C40" s="16" t="s">
        <v>57</v>
      </c>
      <c r="D40" s="15">
        <f>+D41+D43</f>
        <v>65200000</v>
      </c>
      <c r="E40" s="15">
        <f>+E41+E43</f>
        <v>66700000</v>
      </c>
      <c r="F40" s="15">
        <f>+F41+F43</f>
        <v>65000000</v>
      </c>
      <c r="V40" s="77"/>
    </row>
    <row r="41" spans="1:22" x14ac:dyDescent="0.25">
      <c r="A41" s="12" t="s">
        <v>58</v>
      </c>
      <c r="B41" s="20" t="s">
        <v>8</v>
      </c>
      <c r="C41" s="16" t="s">
        <v>59</v>
      </c>
      <c r="D41" s="15">
        <f>+D42</f>
        <v>21400000</v>
      </c>
      <c r="E41" s="15">
        <f>+E42</f>
        <v>22500000</v>
      </c>
      <c r="F41" s="15">
        <f>+F42</f>
        <v>20400000</v>
      </c>
    </row>
    <row r="42" spans="1:22" ht="39.6" x14ac:dyDescent="0.25">
      <c r="A42" s="12" t="s">
        <v>60</v>
      </c>
      <c r="B42" s="20" t="s">
        <v>15</v>
      </c>
      <c r="C42" s="16" t="s">
        <v>61</v>
      </c>
      <c r="D42" s="15">
        <v>21400000</v>
      </c>
      <c r="E42" s="15">
        <v>22500000</v>
      </c>
      <c r="F42" s="15">
        <v>20400000</v>
      </c>
    </row>
    <row r="43" spans="1:22" x14ac:dyDescent="0.25">
      <c r="A43" s="19" t="s">
        <v>62</v>
      </c>
      <c r="B43" s="20" t="s">
        <v>8</v>
      </c>
      <c r="C43" s="20" t="s">
        <v>63</v>
      </c>
      <c r="D43" s="15">
        <f>+D44+D46</f>
        <v>43800000</v>
      </c>
      <c r="E43" s="15">
        <f>+E44+E46</f>
        <v>44200000</v>
      </c>
      <c r="F43" s="15">
        <f>+F44+F46</f>
        <v>44600000</v>
      </c>
    </row>
    <row r="44" spans="1:22" x14ac:dyDescent="0.25">
      <c r="A44" s="19" t="s">
        <v>64</v>
      </c>
      <c r="B44" s="20" t="s">
        <v>8</v>
      </c>
      <c r="C44" s="20" t="s">
        <v>65</v>
      </c>
      <c r="D44" s="15">
        <f>+D45</f>
        <v>33300000</v>
      </c>
      <c r="E44" s="15">
        <f>+E45</f>
        <v>33500000</v>
      </c>
      <c r="F44" s="15">
        <f>+F45</f>
        <v>33800000</v>
      </c>
    </row>
    <row r="45" spans="1:22" ht="26.4" x14ac:dyDescent="0.25">
      <c r="A45" s="19" t="s">
        <v>66</v>
      </c>
      <c r="B45" s="20" t="s">
        <v>15</v>
      </c>
      <c r="C45" s="20" t="s">
        <v>67</v>
      </c>
      <c r="D45" s="15">
        <v>33300000</v>
      </c>
      <c r="E45" s="15">
        <v>33500000</v>
      </c>
      <c r="F45" s="15">
        <v>33800000</v>
      </c>
    </row>
    <row r="46" spans="1:22" x14ac:dyDescent="0.25">
      <c r="A46" s="19" t="s">
        <v>68</v>
      </c>
      <c r="B46" s="20" t="s">
        <v>8</v>
      </c>
      <c r="C46" s="20" t="s">
        <v>69</v>
      </c>
      <c r="D46" s="15">
        <f>+D47</f>
        <v>10500000</v>
      </c>
      <c r="E46" s="15">
        <f>+E47</f>
        <v>10700000</v>
      </c>
      <c r="F46" s="15">
        <f>+F47</f>
        <v>10800000</v>
      </c>
    </row>
    <row r="47" spans="1:22" ht="26.4" x14ac:dyDescent="0.25">
      <c r="A47" s="19" t="s">
        <v>70</v>
      </c>
      <c r="B47" s="20" t="s">
        <v>15</v>
      </c>
      <c r="C47" s="20" t="s">
        <v>71</v>
      </c>
      <c r="D47" s="15">
        <v>10500000</v>
      </c>
      <c r="E47" s="15">
        <v>10700000</v>
      </c>
      <c r="F47" s="15">
        <v>10800000</v>
      </c>
    </row>
    <row r="48" spans="1:22" s="24" customFormat="1" x14ac:dyDescent="0.25">
      <c r="A48" s="12" t="s">
        <v>72</v>
      </c>
      <c r="B48" s="13" t="s">
        <v>8</v>
      </c>
      <c r="C48" s="16" t="s">
        <v>73</v>
      </c>
      <c r="D48" s="15">
        <f>+D49+D51</f>
        <v>21850000</v>
      </c>
      <c r="E48" s="15">
        <f>+E49+E51</f>
        <v>22325000</v>
      </c>
      <c r="F48" s="15">
        <f>+F49+F51</f>
        <v>22935000</v>
      </c>
      <c r="V48" s="78"/>
    </row>
    <row r="49" spans="1:22" s="24" customFormat="1" ht="27.6" customHeight="1" x14ac:dyDescent="0.25">
      <c r="A49" s="12" t="s">
        <v>74</v>
      </c>
      <c r="B49" s="20" t="s">
        <v>8</v>
      </c>
      <c r="C49" s="16" t="s">
        <v>75</v>
      </c>
      <c r="D49" s="15">
        <f>+D50</f>
        <v>19600000</v>
      </c>
      <c r="E49" s="15">
        <f>+E50</f>
        <v>20000000</v>
      </c>
      <c r="F49" s="15">
        <f>+F50</f>
        <v>20500000</v>
      </c>
      <c r="V49" s="78"/>
    </row>
    <row r="50" spans="1:22" ht="42.6" customHeight="1" x14ac:dyDescent="0.25">
      <c r="A50" s="12" t="s">
        <v>76</v>
      </c>
      <c r="B50" s="20" t="s">
        <v>15</v>
      </c>
      <c r="C50" s="16" t="s">
        <v>77</v>
      </c>
      <c r="D50" s="15">
        <v>19600000</v>
      </c>
      <c r="E50" s="15">
        <v>20000000</v>
      </c>
      <c r="F50" s="15">
        <v>20500000</v>
      </c>
    </row>
    <row r="51" spans="1:22" ht="27.6" customHeight="1" x14ac:dyDescent="0.25">
      <c r="A51" s="12" t="s">
        <v>78</v>
      </c>
      <c r="B51" s="13" t="s">
        <v>8</v>
      </c>
      <c r="C51" s="16" t="s">
        <v>79</v>
      </c>
      <c r="D51" s="15">
        <f>+D52+D53</f>
        <v>2250000</v>
      </c>
      <c r="E51" s="15">
        <f>+E52+E53</f>
        <v>2325000</v>
      </c>
      <c r="F51" s="15">
        <f>+F52+F53</f>
        <v>2435000</v>
      </c>
    </row>
    <row r="52" spans="1:22" ht="28.2" customHeight="1" x14ac:dyDescent="0.25">
      <c r="A52" s="12" t="s">
        <v>80</v>
      </c>
      <c r="B52" s="13" t="s">
        <v>81</v>
      </c>
      <c r="C52" s="16" t="s">
        <v>82</v>
      </c>
      <c r="D52" s="15">
        <v>0</v>
      </c>
      <c r="E52" s="15">
        <v>75000</v>
      </c>
      <c r="F52" s="15">
        <v>185000</v>
      </c>
    </row>
    <row r="53" spans="1:22" ht="56.4" customHeight="1" x14ac:dyDescent="0.25">
      <c r="A53" s="12" t="s">
        <v>83</v>
      </c>
      <c r="B53" s="13" t="s">
        <v>8</v>
      </c>
      <c r="C53" s="68" t="s">
        <v>84</v>
      </c>
      <c r="D53" s="15">
        <f>+D54</f>
        <v>2250000</v>
      </c>
      <c r="E53" s="15">
        <f>+E54</f>
        <v>2250000</v>
      </c>
      <c r="F53" s="15">
        <f>+F54</f>
        <v>2250000</v>
      </c>
    </row>
    <row r="54" spans="1:22" ht="82.2" customHeight="1" x14ac:dyDescent="0.25">
      <c r="A54" s="12" t="s">
        <v>85</v>
      </c>
      <c r="B54" s="13" t="s">
        <v>86</v>
      </c>
      <c r="C54" s="16" t="s">
        <v>87</v>
      </c>
      <c r="D54" s="15">
        <v>2250000</v>
      </c>
      <c r="E54" s="15">
        <v>2250000</v>
      </c>
      <c r="F54" s="15">
        <v>2250000</v>
      </c>
    </row>
    <row r="55" spans="1:22" s="18" customFormat="1" ht="30.6" customHeight="1" x14ac:dyDescent="0.25">
      <c r="A55" s="12" t="s">
        <v>88</v>
      </c>
      <c r="B55" s="20" t="s">
        <v>8</v>
      </c>
      <c r="C55" s="16" t="s">
        <v>89</v>
      </c>
      <c r="D55" s="15">
        <f t="shared" ref="D55:F56" si="4">+D56</f>
        <v>1000</v>
      </c>
      <c r="E55" s="15">
        <f t="shared" si="4"/>
        <v>1000</v>
      </c>
      <c r="F55" s="15">
        <f t="shared" si="4"/>
        <v>0</v>
      </c>
      <c r="V55" s="77"/>
    </row>
    <row r="56" spans="1:22" ht="30" customHeight="1" x14ac:dyDescent="0.25">
      <c r="A56" s="12" t="s">
        <v>90</v>
      </c>
      <c r="B56" s="20" t="s">
        <v>8</v>
      </c>
      <c r="C56" s="16" t="s">
        <v>91</v>
      </c>
      <c r="D56" s="15">
        <f t="shared" si="4"/>
        <v>1000</v>
      </c>
      <c r="E56" s="15">
        <f t="shared" si="4"/>
        <v>1000</v>
      </c>
      <c r="F56" s="15">
        <f t="shared" si="4"/>
        <v>0</v>
      </c>
    </row>
    <row r="57" spans="1:22" ht="18" customHeight="1" x14ac:dyDescent="0.25">
      <c r="A57" s="12" t="s">
        <v>92</v>
      </c>
      <c r="B57" s="20" t="s">
        <v>15</v>
      </c>
      <c r="C57" s="16" t="s">
        <v>93</v>
      </c>
      <c r="D57" s="15">
        <v>1000</v>
      </c>
      <c r="E57" s="15">
        <v>1000</v>
      </c>
      <c r="F57" s="15">
        <v>0</v>
      </c>
    </row>
    <row r="58" spans="1:22" s="18" customFormat="1" ht="42.6" customHeight="1" x14ac:dyDescent="0.25">
      <c r="A58" s="12" t="s">
        <v>94</v>
      </c>
      <c r="B58" s="13" t="s">
        <v>8</v>
      </c>
      <c r="C58" s="16" t="s">
        <v>95</v>
      </c>
      <c r="D58" s="15">
        <f>+D59+D66+D69</f>
        <v>72541000</v>
      </c>
      <c r="E58" s="15">
        <f>+E59+E66+E69</f>
        <v>75415000</v>
      </c>
      <c r="F58" s="15">
        <f>+F59+F66+F69</f>
        <v>78407000</v>
      </c>
      <c r="V58" s="77"/>
    </row>
    <row r="59" spans="1:22" ht="69" customHeight="1" x14ac:dyDescent="0.25">
      <c r="A59" s="12" t="s">
        <v>96</v>
      </c>
      <c r="B59" s="13" t="s">
        <v>8</v>
      </c>
      <c r="C59" s="16" t="s">
        <v>97</v>
      </c>
      <c r="D59" s="15">
        <f>D60+D62+D64</f>
        <v>71888000</v>
      </c>
      <c r="E59" s="15">
        <f>E60+E62+E64</f>
        <v>74763000</v>
      </c>
      <c r="F59" s="15">
        <f>F60+F62+F64</f>
        <v>77754000</v>
      </c>
    </row>
    <row r="60" spans="1:22" ht="54.6" customHeight="1" x14ac:dyDescent="0.25">
      <c r="A60" s="12" t="s">
        <v>98</v>
      </c>
      <c r="B60" s="13" t="s">
        <v>8</v>
      </c>
      <c r="C60" s="16" t="s">
        <v>99</v>
      </c>
      <c r="D60" s="15">
        <f>+D61</f>
        <v>52613000</v>
      </c>
      <c r="E60" s="15">
        <f>+E61</f>
        <v>54717000</v>
      </c>
      <c r="F60" s="15">
        <f>+F61</f>
        <v>56906000</v>
      </c>
    </row>
    <row r="61" spans="1:22" ht="72.599999999999994" customHeight="1" x14ac:dyDescent="0.25">
      <c r="A61" s="12" t="s">
        <v>100</v>
      </c>
      <c r="B61" s="13" t="s">
        <v>81</v>
      </c>
      <c r="C61" s="16" t="s">
        <v>101</v>
      </c>
      <c r="D61" s="15">
        <f>52613000</f>
        <v>52613000</v>
      </c>
      <c r="E61" s="15">
        <v>54717000</v>
      </c>
      <c r="F61" s="15">
        <v>56906000</v>
      </c>
    </row>
    <row r="62" spans="1:22" ht="70.2" customHeight="1" x14ac:dyDescent="0.25">
      <c r="A62" s="22" t="s">
        <v>102</v>
      </c>
      <c r="B62" s="13" t="s">
        <v>8</v>
      </c>
      <c r="C62" s="16" t="s">
        <v>103</v>
      </c>
      <c r="D62" s="15">
        <f>+D63</f>
        <v>12830000</v>
      </c>
      <c r="E62" s="15">
        <f>+E63</f>
        <v>13343000</v>
      </c>
      <c r="F62" s="15">
        <f>+F63</f>
        <v>13877000</v>
      </c>
    </row>
    <row r="63" spans="1:22" ht="70.2" customHeight="1" x14ac:dyDescent="0.25">
      <c r="A63" s="22" t="s">
        <v>104</v>
      </c>
      <c r="B63" s="13" t="s">
        <v>81</v>
      </c>
      <c r="C63" s="16" t="s">
        <v>105</v>
      </c>
      <c r="D63" s="15">
        <v>12830000</v>
      </c>
      <c r="E63" s="15">
        <v>13343000</v>
      </c>
      <c r="F63" s="15">
        <v>13877000</v>
      </c>
    </row>
    <row r="64" spans="1:22" ht="39.6" x14ac:dyDescent="0.25">
      <c r="A64" s="22" t="s">
        <v>106</v>
      </c>
      <c r="B64" s="13" t="s">
        <v>8</v>
      </c>
      <c r="C64" s="16" t="s">
        <v>107</v>
      </c>
      <c r="D64" s="15">
        <f>+D65</f>
        <v>6445000</v>
      </c>
      <c r="E64" s="15">
        <f>+E65</f>
        <v>6703000</v>
      </c>
      <c r="F64" s="15">
        <f>+F65</f>
        <v>6971000</v>
      </c>
    </row>
    <row r="65" spans="1:6" ht="26.4" x14ac:dyDescent="0.25">
      <c r="A65" s="22" t="s">
        <v>108</v>
      </c>
      <c r="B65" s="13" t="s">
        <v>81</v>
      </c>
      <c r="C65" s="16" t="s">
        <v>109</v>
      </c>
      <c r="D65" s="15">
        <v>6445000</v>
      </c>
      <c r="E65" s="15">
        <v>6703000</v>
      </c>
      <c r="F65" s="15">
        <v>6971000</v>
      </c>
    </row>
    <row r="66" spans="1:6" ht="26.4" x14ac:dyDescent="0.25">
      <c r="A66" s="12" t="s">
        <v>110</v>
      </c>
      <c r="B66" s="13" t="s">
        <v>8</v>
      </c>
      <c r="C66" s="16" t="s">
        <v>111</v>
      </c>
      <c r="D66" s="15">
        <f t="shared" ref="D66:F67" si="5">+D67</f>
        <v>153000</v>
      </c>
      <c r="E66" s="15">
        <f t="shared" si="5"/>
        <v>152000</v>
      </c>
      <c r="F66" s="15">
        <f t="shared" si="5"/>
        <v>153000</v>
      </c>
    </row>
    <row r="67" spans="1:6" ht="39.6" x14ac:dyDescent="0.25">
      <c r="A67" s="12" t="s">
        <v>112</v>
      </c>
      <c r="B67" s="13" t="s">
        <v>8</v>
      </c>
      <c r="C67" s="16" t="s">
        <v>113</v>
      </c>
      <c r="D67" s="15">
        <f t="shared" si="5"/>
        <v>153000</v>
      </c>
      <c r="E67" s="15">
        <f t="shared" si="5"/>
        <v>152000</v>
      </c>
      <c r="F67" s="15">
        <f t="shared" si="5"/>
        <v>153000</v>
      </c>
    </row>
    <row r="68" spans="1:6" ht="39.6" x14ac:dyDescent="0.25">
      <c r="A68" s="12" t="s">
        <v>114</v>
      </c>
      <c r="B68" s="13" t="s">
        <v>81</v>
      </c>
      <c r="C68" s="16" t="s">
        <v>115</v>
      </c>
      <c r="D68" s="15">
        <v>153000</v>
      </c>
      <c r="E68" s="15">
        <v>152000</v>
      </c>
      <c r="F68" s="15">
        <v>153000</v>
      </c>
    </row>
    <row r="69" spans="1:6" ht="66" x14ac:dyDescent="0.25">
      <c r="A69" s="12" t="s">
        <v>116</v>
      </c>
      <c r="B69" s="13" t="s">
        <v>8</v>
      </c>
      <c r="C69" s="68" t="s">
        <v>117</v>
      </c>
      <c r="D69" s="15">
        <f t="shared" ref="D69:F70" si="6">+D70</f>
        <v>500000</v>
      </c>
      <c r="E69" s="15">
        <f t="shared" si="6"/>
        <v>500000</v>
      </c>
      <c r="F69" s="15">
        <f t="shared" si="6"/>
        <v>500000</v>
      </c>
    </row>
    <row r="70" spans="1:6" ht="66" x14ac:dyDescent="0.25">
      <c r="A70" s="25" t="s">
        <v>118</v>
      </c>
      <c r="B70" s="13" t="s">
        <v>8</v>
      </c>
      <c r="C70" s="16" t="s">
        <v>382</v>
      </c>
      <c r="D70" s="15">
        <f t="shared" si="6"/>
        <v>500000</v>
      </c>
      <c r="E70" s="15">
        <f t="shared" si="6"/>
        <v>500000</v>
      </c>
      <c r="F70" s="15">
        <f t="shared" si="6"/>
        <v>500000</v>
      </c>
    </row>
    <row r="71" spans="1:6" ht="79.2" x14ac:dyDescent="0.25">
      <c r="A71" s="25" t="s">
        <v>119</v>
      </c>
      <c r="B71" s="13" t="s">
        <v>86</v>
      </c>
      <c r="C71" s="16" t="s">
        <v>383</v>
      </c>
      <c r="D71" s="15">
        <v>500000</v>
      </c>
      <c r="E71" s="15">
        <v>500000</v>
      </c>
      <c r="F71" s="15">
        <v>500000</v>
      </c>
    </row>
    <row r="72" spans="1:6" ht="19.95" customHeight="1" x14ac:dyDescent="0.25">
      <c r="A72" s="12" t="s">
        <v>120</v>
      </c>
      <c r="B72" s="13" t="s">
        <v>8</v>
      </c>
      <c r="C72" s="16" t="s">
        <v>121</v>
      </c>
      <c r="D72" s="15">
        <f>+D73+D79</f>
        <v>9119000</v>
      </c>
      <c r="E72" s="15">
        <f>+E73+E79</f>
        <v>9125000</v>
      </c>
      <c r="F72" s="15">
        <f>+F73+F79</f>
        <v>9131000</v>
      </c>
    </row>
    <row r="73" spans="1:6" x14ac:dyDescent="0.25">
      <c r="A73" s="12" t="s">
        <v>122</v>
      </c>
      <c r="B73" s="13" t="s">
        <v>8</v>
      </c>
      <c r="C73" s="16" t="s">
        <v>123</v>
      </c>
      <c r="D73" s="26">
        <f>+D74+D75+D76</f>
        <v>8967000</v>
      </c>
      <c r="E73" s="26">
        <f>+E74+E75+E76</f>
        <v>8967000</v>
      </c>
      <c r="F73" s="26">
        <f>+F74+F75+F76</f>
        <v>8967000</v>
      </c>
    </row>
    <row r="74" spans="1:6" ht="26.4" x14ac:dyDescent="0.25">
      <c r="A74" s="12" t="s">
        <v>124</v>
      </c>
      <c r="B74" s="13" t="s">
        <v>125</v>
      </c>
      <c r="C74" s="16" t="s">
        <v>126</v>
      </c>
      <c r="D74" s="15">
        <v>600000</v>
      </c>
      <c r="E74" s="15">
        <v>600000</v>
      </c>
      <c r="F74" s="15">
        <v>600000</v>
      </c>
    </row>
    <row r="75" spans="1:6" x14ac:dyDescent="0.25">
      <c r="A75" s="12" t="s">
        <v>127</v>
      </c>
      <c r="B75" s="13" t="s">
        <v>125</v>
      </c>
      <c r="C75" s="16" t="s">
        <v>128</v>
      </c>
      <c r="D75" s="15">
        <v>5900000</v>
      </c>
      <c r="E75" s="15">
        <v>5900000</v>
      </c>
      <c r="F75" s="15">
        <v>5900000</v>
      </c>
    </row>
    <row r="76" spans="1:6" x14ac:dyDescent="0.25">
      <c r="A76" s="12" t="s">
        <v>129</v>
      </c>
      <c r="B76" s="13" t="s">
        <v>8</v>
      </c>
      <c r="C76" s="16" t="s">
        <v>130</v>
      </c>
      <c r="D76" s="15">
        <f>+D77+D78</f>
        <v>2467000</v>
      </c>
      <c r="E76" s="15">
        <f>+E77+E78</f>
        <v>2467000</v>
      </c>
      <c r="F76" s="15">
        <f>+F77+F78</f>
        <v>2467000</v>
      </c>
    </row>
    <row r="77" spans="1:6" x14ac:dyDescent="0.25">
      <c r="A77" s="12" t="s">
        <v>131</v>
      </c>
      <c r="B77" s="13" t="s">
        <v>125</v>
      </c>
      <c r="C77" s="16" t="s">
        <v>132</v>
      </c>
      <c r="D77" s="15">
        <v>2450000</v>
      </c>
      <c r="E77" s="15">
        <v>2450000</v>
      </c>
      <c r="F77" s="15">
        <v>2450000</v>
      </c>
    </row>
    <row r="78" spans="1:6" x14ac:dyDescent="0.25">
      <c r="A78" s="25" t="s">
        <v>347</v>
      </c>
      <c r="B78" s="13" t="s">
        <v>125</v>
      </c>
      <c r="C78" s="16" t="s">
        <v>358</v>
      </c>
      <c r="D78" s="15">
        <v>17000</v>
      </c>
      <c r="E78" s="15">
        <v>17000</v>
      </c>
      <c r="F78" s="15">
        <v>17000</v>
      </c>
    </row>
    <row r="79" spans="1:6" x14ac:dyDescent="0.25">
      <c r="A79" s="12" t="s">
        <v>133</v>
      </c>
      <c r="B79" s="13" t="s">
        <v>8</v>
      </c>
      <c r="C79" s="16" t="s">
        <v>134</v>
      </c>
      <c r="D79" s="15">
        <f t="shared" ref="D79:F80" si="7">+D80</f>
        <v>152000</v>
      </c>
      <c r="E79" s="15">
        <f t="shared" si="7"/>
        <v>158000</v>
      </c>
      <c r="F79" s="15">
        <f t="shared" si="7"/>
        <v>164000</v>
      </c>
    </row>
    <row r="80" spans="1:6" ht="26.4" x14ac:dyDescent="0.25">
      <c r="A80" s="12" t="s">
        <v>135</v>
      </c>
      <c r="B80" s="13" t="s">
        <v>8</v>
      </c>
      <c r="C80" s="16" t="s">
        <v>136</v>
      </c>
      <c r="D80" s="15">
        <f t="shared" si="7"/>
        <v>152000</v>
      </c>
      <c r="E80" s="15">
        <f t="shared" si="7"/>
        <v>158000</v>
      </c>
      <c r="F80" s="15">
        <f t="shared" si="7"/>
        <v>164000</v>
      </c>
    </row>
    <row r="81" spans="1:22" ht="43.2" customHeight="1" x14ac:dyDescent="0.25">
      <c r="A81" s="12" t="s">
        <v>360</v>
      </c>
      <c r="B81" s="13" t="s">
        <v>81</v>
      </c>
      <c r="C81" s="16" t="s">
        <v>359</v>
      </c>
      <c r="D81" s="15">
        <v>152000</v>
      </c>
      <c r="E81" s="15">
        <v>158000</v>
      </c>
      <c r="F81" s="15">
        <v>164000</v>
      </c>
    </row>
    <row r="82" spans="1:22" s="18" customFormat="1" ht="30.6" customHeight="1" x14ac:dyDescent="0.25">
      <c r="A82" s="27" t="s">
        <v>137</v>
      </c>
      <c r="B82" s="13" t="s">
        <v>8</v>
      </c>
      <c r="C82" s="16" t="s">
        <v>138</v>
      </c>
      <c r="D82" s="15">
        <f>+D87+D83</f>
        <v>952000</v>
      </c>
      <c r="E82" s="15">
        <f>+E87+E83</f>
        <v>1004300</v>
      </c>
      <c r="F82" s="15">
        <f>+F87+F83</f>
        <v>1007000</v>
      </c>
      <c r="V82" s="77"/>
    </row>
    <row r="83" spans="1:22" ht="16.8" customHeight="1" x14ac:dyDescent="0.25">
      <c r="A83" s="27" t="s">
        <v>139</v>
      </c>
      <c r="B83" s="13" t="s">
        <v>8</v>
      </c>
      <c r="C83" s="16" t="s">
        <v>140</v>
      </c>
      <c r="D83" s="15">
        <f t="shared" ref="D83:F84" si="8">+D84</f>
        <v>62000</v>
      </c>
      <c r="E83" s="15">
        <f t="shared" si="8"/>
        <v>64300</v>
      </c>
      <c r="F83" s="15">
        <f t="shared" si="8"/>
        <v>67000</v>
      </c>
    </row>
    <row r="84" spans="1:22" ht="16.2" customHeight="1" x14ac:dyDescent="0.25">
      <c r="A84" s="27" t="s">
        <v>141</v>
      </c>
      <c r="B84" s="13" t="s">
        <v>8</v>
      </c>
      <c r="C84" s="16" t="s">
        <v>142</v>
      </c>
      <c r="D84" s="15">
        <f t="shared" si="8"/>
        <v>62000</v>
      </c>
      <c r="E84" s="15">
        <f t="shared" si="8"/>
        <v>64300</v>
      </c>
      <c r="F84" s="15">
        <f t="shared" si="8"/>
        <v>67000</v>
      </c>
    </row>
    <row r="85" spans="1:22" ht="30.6" customHeight="1" x14ac:dyDescent="0.25">
      <c r="A85" s="28" t="s">
        <v>143</v>
      </c>
      <c r="B85" s="13" t="s">
        <v>8</v>
      </c>
      <c r="C85" s="23" t="s">
        <v>144</v>
      </c>
      <c r="D85" s="15">
        <f>SUM(D86:D86)</f>
        <v>62000</v>
      </c>
      <c r="E85" s="15">
        <f>SUM(E86:E86)</f>
        <v>64300</v>
      </c>
      <c r="F85" s="15">
        <f>SUM(F86:F86)</f>
        <v>67000</v>
      </c>
    </row>
    <row r="86" spans="1:22" ht="55.2" customHeight="1" x14ac:dyDescent="0.25">
      <c r="A86" s="28" t="s">
        <v>145</v>
      </c>
      <c r="B86" s="13" t="s">
        <v>81</v>
      </c>
      <c r="C86" s="23" t="s">
        <v>146</v>
      </c>
      <c r="D86" s="15">
        <v>62000</v>
      </c>
      <c r="E86" s="15">
        <v>64300</v>
      </c>
      <c r="F86" s="15">
        <v>67000</v>
      </c>
    </row>
    <row r="87" spans="1:22" ht="15.6" customHeight="1" x14ac:dyDescent="0.25">
      <c r="A87" s="27" t="s">
        <v>147</v>
      </c>
      <c r="B87" s="13" t="s">
        <v>8</v>
      </c>
      <c r="C87" s="16" t="s">
        <v>148</v>
      </c>
      <c r="D87" s="15">
        <f>+D88</f>
        <v>890000</v>
      </c>
      <c r="E87" s="15">
        <f>+E88</f>
        <v>940000</v>
      </c>
      <c r="F87" s="15">
        <f>+F88</f>
        <v>940000</v>
      </c>
    </row>
    <row r="88" spans="1:22" ht="18.600000000000001" customHeight="1" x14ac:dyDescent="0.25">
      <c r="A88" s="27" t="s">
        <v>149</v>
      </c>
      <c r="B88" s="13" t="s">
        <v>8</v>
      </c>
      <c r="C88" s="16" t="s">
        <v>150</v>
      </c>
      <c r="D88" s="15">
        <f>+D89</f>
        <v>890000</v>
      </c>
      <c r="E88" s="15">
        <f t="shared" ref="E88:F88" si="9">+E89</f>
        <v>940000</v>
      </c>
      <c r="F88" s="15">
        <f t="shared" si="9"/>
        <v>940000</v>
      </c>
    </row>
    <row r="89" spans="1:22" ht="26.4" x14ac:dyDescent="0.25">
      <c r="A89" s="25" t="s">
        <v>151</v>
      </c>
      <c r="B89" s="13" t="s">
        <v>8</v>
      </c>
      <c r="C89" s="16" t="s">
        <v>381</v>
      </c>
      <c r="D89" s="15">
        <f>+D90+D91+D92</f>
        <v>890000</v>
      </c>
      <c r="E89" s="15">
        <f t="shared" ref="E89:F89" si="10">+E90+E91+E92</f>
        <v>940000</v>
      </c>
      <c r="F89" s="15">
        <f t="shared" si="10"/>
        <v>940000</v>
      </c>
    </row>
    <row r="90" spans="1:22" ht="39.6" x14ac:dyDescent="0.25">
      <c r="A90" s="27" t="s">
        <v>155</v>
      </c>
      <c r="B90" s="13" t="s">
        <v>86</v>
      </c>
      <c r="C90" s="16" t="s">
        <v>156</v>
      </c>
      <c r="D90" s="15">
        <v>250000</v>
      </c>
      <c r="E90" s="15">
        <v>300000</v>
      </c>
      <c r="F90" s="15">
        <v>300000</v>
      </c>
    </row>
    <row r="91" spans="1:22" ht="33" customHeight="1" x14ac:dyDescent="0.25">
      <c r="A91" s="28" t="s">
        <v>157</v>
      </c>
      <c r="B91" s="13" t="s">
        <v>86</v>
      </c>
      <c r="C91" s="16" t="s">
        <v>158</v>
      </c>
      <c r="D91" s="15">
        <v>600000</v>
      </c>
      <c r="E91" s="15">
        <v>600000</v>
      </c>
      <c r="F91" s="15">
        <v>600000</v>
      </c>
    </row>
    <row r="92" spans="1:22" ht="41.4" customHeight="1" x14ac:dyDescent="0.25">
      <c r="A92" s="25" t="s">
        <v>159</v>
      </c>
      <c r="B92" s="13" t="s">
        <v>86</v>
      </c>
      <c r="C92" s="16" t="s">
        <v>384</v>
      </c>
      <c r="D92" s="15">
        <v>40000</v>
      </c>
      <c r="E92" s="15">
        <v>40000</v>
      </c>
      <c r="F92" s="15">
        <v>40000</v>
      </c>
    </row>
    <row r="93" spans="1:22" s="18" customFormat="1" ht="26.4" x14ac:dyDescent="0.25">
      <c r="A93" s="12" t="s">
        <v>160</v>
      </c>
      <c r="B93" s="13" t="s">
        <v>8</v>
      </c>
      <c r="C93" s="16" t="s">
        <v>161</v>
      </c>
      <c r="D93" s="15">
        <f>+D94+D97</f>
        <v>13494000</v>
      </c>
      <c r="E93" s="15">
        <f>+E94+E97</f>
        <v>11822000</v>
      </c>
      <c r="F93" s="15">
        <f>+F94+F97</f>
        <v>11177000</v>
      </c>
      <c r="V93" s="77"/>
    </row>
    <row r="94" spans="1:22" ht="66" x14ac:dyDescent="0.25">
      <c r="A94" s="22" t="s">
        <v>162</v>
      </c>
      <c r="B94" s="29" t="s">
        <v>8</v>
      </c>
      <c r="C94" s="29" t="s">
        <v>163</v>
      </c>
      <c r="D94" s="15">
        <f>+D95</f>
        <v>2992000</v>
      </c>
      <c r="E94" s="15">
        <f t="shared" ref="D94:F95" si="11">+E95</f>
        <v>1627000</v>
      </c>
      <c r="F94" s="15">
        <f t="shared" si="11"/>
        <v>575000</v>
      </c>
    </row>
    <row r="95" spans="1:22" ht="79.2" x14ac:dyDescent="0.25">
      <c r="A95" s="22" t="s">
        <v>164</v>
      </c>
      <c r="B95" s="29" t="s">
        <v>8</v>
      </c>
      <c r="C95" s="29" t="s">
        <v>165</v>
      </c>
      <c r="D95" s="15">
        <f t="shared" si="11"/>
        <v>2992000</v>
      </c>
      <c r="E95" s="15">
        <f t="shared" si="11"/>
        <v>1627000</v>
      </c>
      <c r="F95" s="15">
        <f t="shared" si="11"/>
        <v>575000</v>
      </c>
    </row>
    <row r="96" spans="1:22" ht="79.2" x14ac:dyDescent="0.25">
      <c r="A96" s="22" t="s">
        <v>166</v>
      </c>
      <c r="B96" s="29" t="s">
        <v>81</v>
      </c>
      <c r="C96" s="29" t="s">
        <v>167</v>
      </c>
      <c r="D96" s="15">
        <v>2992000</v>
      </c>
      <c r="E96" s="15">
        <v>1627000</v>
      </c>
      <c r="F96" s="15">
        <v>575000</v>
      </c>
    </row>
    <row r="97" spans="1:6" ht="26.4" x14ac:dyDescent="0.25">
      <c r="A97" s="22" t="s">
        <v>168</v>
      </c>
      <c r="B97" s="29" t="s">
        <v>8</v>
      </c>
      <c r="C97" s="30" t="s">
        <v>169</v>
      </c>
      <c r="D97" s="15">
        <f>+D98+D100</f>
        <v>10502000</v>
      </c>
      <c r="E97" s="15">
        <f>+E98+E100</f>
        <v>10195000</v>
      </c>
      <c r="F97" s="15">
        <f>+F98+F100</f>
        <v>10602000</v>
      </c>
    </row>
    <row r="98" spans="1:6" ht="26.4" x14ac:dyDescent="0.25">
      <c r="A98" s="19" t="s">
        <v>170</v>
      </c>
      <c r="B98" s="29" t="s">
        <v>8</v>
      </c>
      <c r="C98" s="30" t="s">
        <v>171</v>
      </c>
      <c r="D98" s="15">
        <f>+D99</f>
        <v>6805000</v>
      </c>
      <c r="E98" s="15">
        <f>+E99</f>
        <v>7078000</v>
      </c>
      <c r="F98" s="15">
        <f>+F99</f>
        <v>7361000</v>
      </c>
    </row>
    <row r="99" spans="1:6" ht="39.6" x14ac:dyDescent="0.25">
      <c r="A99" s="19" t="s">
        <v>172</v>
      </c>
      <c r="B99" s="29" t="s">
        <v>81</v>
      </c>
      <c r="C99" s="30" t="s">
        <v>173</v>
      </c>
      <c r="D99" s="15">
        <v>6805000</v>
      </c>
      <c r="E99" s="15">
        <v>7078000</v>
      </c>
      <c r="F99" s="15">
        <v>7361000</v>
      </c>
    </row>
    <row r="100" spans="1:6" ht="43.95" customHeight="1" x14ac:dyDescent="0.25">
      <c r="A100" s="22" t="s">
        <v>174</v>
      </c>
      <c r="B100" s="29" t="s">
        <v>8</v>
      </c>
      <c r="C100" s="30" t="s">
        <v>175</v>
      </c>
      <c r="D100" s="15">
        <f>+D101</f>
        <v>3697000</v>
      </c>
      <c r="E100" s="15">
        <f>+E101</f>
        <v>3117000</v>
      </c>
      <c r="F100" s="15">
        <f>+F101</f>
        <v>3241000</v>
      </c>
    </row>
    <row r="101" spans="1:6" ht="43.95" customHeight="1" x14ac:dyDescent="0.25">
      <c r="A101" s="22" t="s">
        <v>176</v>
      </c>
      <c r="B101" s="29" t="s">
        <v>81</v>
      </c>
      <c r="C101" s="30" t="s">
        <v>177</v>
      </c>
      <c r="D101" s="15">
        <v>3697000</v>
      </c>
      <c r="E101" s="15">
        <v>3117000</v>
      </c>
      <c r="F101" s="15">
        <v>3241000</v>
      </c>
    </row>
    <row r="102" spans="1:6" ht="17.399999999999999" customHeight="1" x14ac:dyDescent="0.25">
      <c r="A102" s="12" t="s">
        <v>178</v>
      </c>
      <c r="B102" s="13" t="s">
        <v>8</v>
      </c>
      <c r="C102" s="16" t="s">
        <v>179</v>
      </c>
      <c r="D102" s="15">
        <f>+D103+D106+D112+D114+D120+D123+D128+D130+D132+D134+D137+D139</f>
        <v>13135000</v>
      </c>
      <c r="E102" s="15">
        <f>+E103+E106+E112+E114+E120+E123+E128+E130+E132+E134+E137+E139</f>
        <v>13376000</v>
      </c>
      <c r="F102" s="15">
        <f>+F103+F106+F112+F114+F120+F123+F128+F130+F132+F134+F137+F139</f>
        <v>13010000</v>
      </c>
    </row>
    <row r="103" spans="1:6" ht="32.4" customHeight="1" x14ac:dyDescent="0.25">
      <c r="A103" s="12" t="s">
        <v>180</v>
      </c>
      <c r="B103" s="13" t="s">
        <v>8</v>
      </c>
      <c r="C103" s="16" t="s">
        <v>181</v>
      </c>
      <c r="D103" s="15">
        <f>+D104+D105</f>
        <v>300000</v>
      </c>
      <c r="E103" s="15">
        <f>+E104+E105</f>
        <v>313000</v>
      </c>
      <c r="F103" s="15">
        <f>+F104+F105</f>
        <v>325000</v>
      </c>
    </row>
    <row r="104" spans="1:6" ht="68.400000000000006" customHeight="1" x14ac:dyDescent="0.25">
      <c r="A104" s="22" t="s">
        <v>182</v>
      </c>
      <c r="B104" s="13" t="s">
        <v>15</v>
      </c>
      <c r="C104" s="16" t="s">
        <v>183</v>
      </c>
      <c r="D104" s="15">
        <v>250000</v>
      </c>
      <c r="E104" s="15">
        <v>260000</v>
      </c>
      <c r="F104" s="15">
        <v>270000</v>
      </c>
    </row>
    <row r="105" spans="1:6" ht="54" customHeight="1" x14ac:dyDescent="0.25">
      <c r="A105" s="12" t="s">
        <v>184</v>
      </c>
      <c r="B105" s="13" t="s">
        <v>15</v>
      </c>
      <c r="C105" s="16" t="s">
        <v>185</v>
      </c>
      <c r="D105" s="15">
        <v>50000</v>
      </c>
      <c r="E105" s="15">
        <v>53000</v>
      </c>
      <c r="F105" s="15">
        <v>55000</v>
      </c>
    </row>
    <row r="106" spans="1:6" ht="57" customHeight="1" x14ac:dyDescent="0.25">
      <c r="A106" s="12" t="s">
        <v>186</v>
      </c>
      <c r="B106" s="13" t="s">
        <v>8</v>
      </c>
      <c r="C106" s="16" t="s">
        <v>187</v>
      </c>
      <c r="D106" s="15">
        <f>+D107+D110</f>
        <v>1855000</v>
      </c>
      <c r="E106" s="15">
        <f>+E107+E110</f>
        <v>1880000</v>
      </c>
      <c r="F106" s="15">
        <f>+F107+F110</f>
        <v>1930000</v>
      </c>
    </row>
    <row r="107" spans="1:6" ht="57.6" customHeight="1" x14ac:dyDescent="0.25">
      <c r="A107" s="12" t="s">
        <v>188</v>
      </c>
      <c r="B107" s="13" t="s">
        <v>8</v>
      </c>
      <c r="C107" s="16" t="s">
        <v>189</v>
      </c>
      <c r="D107" s="15">
        <f>+D108+D109</f>
        <v>1835000</v>
      </c>
      <c r="E107" s="15">
        <f t="shared" ref="E107:F107" si="12">+E108+E109</f>
        <v>1860000</v>
      </c>
      <c r="F107" s="15">
        <f t="shared" si="12"/>
        <v>1910000</v>
      </c>
    </row>
    <row r="108" spans="1:6" ht="57.6" customHeight="1" x14ac:dyDescent="0.25">
      <c r="A108" s="12" t="s">
        <v>188</v>
      </c>
      <c r="B108" s="13" t="s">
        <v>190</v>
      </c>
      <c r="C108" s="16" t="s">
        <v>189</v>
      </c>
      <c r="D108" s="15">
        <v>10000</v>
      </c>
      <c r="E108" s="15">
        <v>10000</v>
      </c>
      <c r="F108" s="15">
        <v>10000</v>
      </c>
    </row>
    <row r="109" spans="1:6" ht="52.8" x14ac:dyDescent="0.25">
      <c r="A109" s="12" t="s">
        <v>188</v>
      </c>
      <c r="B109" s="13" t="s">
        <v>191</v>
      </c>
      <c r="C109" s="16" t="s">
        <v>189</v>
      </c>
      <c r="D109" s="15">
        <v>1825000</v>
      </c>
      <c r="E109" s="15">
        <v>1850000</v>
      </c>
      <c r="F109" s="15">
        <v>1900000</v>
      </c>
    </row>
    <row r="110" spans="1:6" ht="42" customHeight="1" x14ac:dyDescent="0.25">
      <c r="A110" s="12" t="s">
        <v>192</v>
      </c>
      <c r="B110" s="13" t="s">
        <v>8</v>
      </c>
      <c r="C110" s="68" t="s">
        <v>193</v>
      </c>
      <c r="D110" s="15">
        <f>+D111</f>
        <v>20000</v>
      </c>
      <c r="E110" s="15">
        <f>+E111</f>
        <v>20000</v>
      </c>
      <c r="F110" s="15">
        <f>+F111</f>
        <v>20000</v>
      </c>
    </row>
    <row r="111" spans="1:6" ht="40.950000000000003" customHeight="1" x14ac:dyDescent="0.25">
      <c r="A111" s="25" t="s">
        <v>348</v>
      </c>
      <c r="B111" s="13" t="s">
        <v>190</v>
      </c>
      <c r="C111" s="84" t="s">
        <v>193</v>
      </c>
      <c r="D111" s="15">
        <v>20000</v>
      </c>
      <c r="E111" s="15">
        <v>20000</v>
      </c>
      <c r="F111" s="15">
        <v>20000</v>
      </c>
    </row>
    <row r="112" spans="1:6" ht="27" customHeight="1" x14ac:dyDescent="0.25">
      <c r="A112" s="25" t="s">
        <v>194</v>
      </c>
      <c r="B112" s="13" t="s">
        <v>8</v>
      </c>
      <c r="C112" s="68" t="s">
        <v>195</v>
      </c>
      <c r="D112" s="15">
        <f>+D113</f>
        <v>20000</v>
      </c>
      <c r="E112" s="15">
        <f t="shared" ref="E112:F112" si="13">+E113</f>
        <v>20000</v>
      </c>
      <c r="F112" s="15">
        <f t="shared" si="13"/>
        <v>20000</v>
      </c>
    </row>
    <row r="113" spans="1:6" ht="30" customHeight="1" x14ac:dyDescent="0.25">
      <c r="A113" s="25" t="s">
        <v>194</v>
      </c>
      <c r="B113" s="13" t="s">
        <v>196</v>
      </c>
      <c r="C113" s="84" t="s">
        <v>195</v>
      </c>
      <c r="D113" s="15">
        <v>20000</v>
      </c>
      <c r="E113" s="15">
        <v>20000</v>
      </c>
      <c r="F113" s="15">
        <v>20000</v>
      </c>
    </row>
    <row r="114" spans="1:6" ht="92.4" x14ac:dyDescent="0.25">
      <c r="A114" s="19" t="s">
        <v>197</v>
      </c>
      <c r="B114" s="13" t="s">
        <v>8</v>
      </c>
      <c r="C114" s="30" t="s">
        <v>198</v>
      </c>
      <c r="D114" s="15">
        <f>+D117+D119+D116</f>
        <v>45000</v>
      </c>
      <c r="E114" s="15">
        <f t="shared" ref="E114:F114" si="14">+E117+E119+E116</f>
        <v>45000</v>
      </c>
      <c r="F114" s="15">
        <f t="shared" si="14"/>
        <v>45000</v>
      </c>
    </row>
    <row r="115" spans="1:6" ht="26.4" x14ac:dyDescent="0.25">
      <c r="A115" s="19" t="s">
        <v>199</v>
      </c>
      <c r="B115" s="13" t="s">
        <v>8</v>
      </c>
      <c r="C115" s="30" t="s">
        <v>200</v>
      </c>
      <c r="D115" s="15">
        <f>+D116+D117</f>
        <v>35000</v>
      </c>
      <c r="E115" s="15">
        <f t="shared" ref="E115:F115" si="15">+E116+E117</f>
        <v>35000</v>
      </c>
      <c r="F115" s="15">
        <f t="shared" si="15"/>
        <v>35000</v>
      </c>
    </row>
    <row r="116" spans="1:6" ht="26.4" x14ac:dyDescent="0.25">
      <c r="A116" s="19" t="s">
        <v>199</v>
      </c>
      <c r="B116" s="13" t="s">
        <v>190</v>
      </c>
      <c r="C116" s="30" t="s">
        <v>200</v>
      </c>
      <c r="D116" s="15">
        <v>20000</v>
      </c>
      <c r="E116" s="15">
        <v>20000</v>
      </c>
      <c r="F116" s="15">
        <v>20000</v>
      </c>
    </row>
    <row r="117" spans="1:6" ht="26.4" x14ac:dyDescent="0.25">
      <c r="A117" s="19" t="s">
        <v>199</v>
      </c>
      <c r="B117" s="13" t="s">
        <v>201</v>
      </c>
      <c r="C117" s="30" t="s">
        <v>200</v>
      </c>
      <c r="D117" s="15">
        <v>15000</v>
      </c>
      <c r="E117" s="15">
        <v>15000</v>
      </c>
      <c r="F117" s="15">
        <v>15000</v>
      </c>
    </row>
    <row r="118" spans="1:6" ht="26.4" x14ac:dyDescent="0.25">
      <c r="A118" s="19" t="s">
        <v>202</v>
      </c>
      <c r="B118" s="13" t="s">
        <v>8</v>
      </c>
      <c r="C118" s="30" t="s">
        <v>203</v>
      </c>
      <c r="D118" s="15">
        <f>+D119</f>
        <v>10000</v>
      </c>
      <c r="E118" s="15">
        <f>+E119</f>
        <v>10000</v>
      </c>
      <c r="F118" s="15">
        <f>+F119</f>
        <v>10000</v>
      </c>
    </row>
    <row r="119" spans="1:6" ht="26.4" x14ac:dyDescent="0.25">
      <c r="A119" s="19" t="s">
        <v>202</v>
      </c>
      <c r="B119" s="13" t="s">
        <v>204</v>
      </c>
      <c r="C119" s="30" t="s">
        <v>203</v>
      </c>
      <c r="D119" s="15">
        <v>10000</v>
      </c>
      <c r="E119" s="15">
        <v>10000</v>
      </c>
      <c r="F119" s="15">
        <v>10000</v>
      </c>
    </row>
    <row r="120" spans="1:6" ht="52.8" x14ac:dyDescent="0.25">
      <c r="A120" s="12" t="s">
        <v>205</v>
      </c>
      <c r="B120" s="13" t="s">
        <v>8</v>
      </c>
      <c r="C120" s="16" t="s">
        <v>206</v>
      </c>
      <c r="D120" s="15">
        <f>+D121+D122</f>
        <v>710000</v>
      </c>
      <c r="E120" s="15">
        <f>+E121+E122</f>
        <v>720000</v>
      </c>
      <c r="F120" s="15">
        <f>+F121+F122</f>
        <v>720000</v>
      </c>
    </row>
    <row r="121" spans="1:6" ht="53.4" customHeight="1" x14ac:dyDescent="0.25">
      <c r="A121" s="12" t="s">
        <v>205</v>
      </c>
      <c r="B121" s="13" t="s">
        <v>190</v>
      </c>
      <c r="C121" s="16" t="s">
        <v>206</v>
      </c>
      <c r="D121" s="15">
        <v>600000</v>
      </c>
      <c r="E121" s="15">
        <v>600000</v>
      </c>
      <c r="F121" s="15">
        <v>600000</v>
      </c>
    </row>
    <row r="122" spans="1:6" ht="52.8" x14ac:dyDescent="0.25">
      <c r="A122" s="12" t="s">
        <v>205</v>
      </c>
      <c r="B122" s="13" t="s">
        <v>191</v>
      </c>
      <c r="C122" s="16" t="s">
        <v>206</v>
      </c>
      <c r="D122" s="15">
        <v>110000</v>
      </c>
      <c r="E122" s="15">
        <v>120000</v>
      </c>
      <c r="F122" s="15">
        <v>120000</v>
      </c>
    </row>
    <row r="123" spans="1:6" ht="26.4" x14ac:dyDescent="0.25">
      <c r="A123" s="12" t="s">
        <v>207</v>
      </c>
      <c r="B123" s="13" t="s">
        <v>8</v>
      </c>
      <c r="C123" s="16" t="s">
        <v>208</v>
      </c>
      <c r="D123" s="15">
        <f>+D124+D127</f>
        <v>575000</v>
      </c>
      <c r="E123" s="15">
        <f>+E124+E127</f>
        <v>575000</v>
      </c>
      <c r="F123" s="15">
        <f>+F124+F127</f>
        <v>575000</v>
      </c>
    </row>
    <row r="124" spans="1:6" ht="39.6" x14ac:dyDescent="0.25">
      <c r="A124" s="31" t="s">
        <v>209</v>
      </c>
      <c r="B124" s="13" t="s">
        <v>8</v>
      </c>
      <c r="C124" s="16" t="s">
        <v>210</v>
      </c>
      <c r="D124" s="15">
        <f>+D125</f>
        <v>155000</v>
      </c>
      <c r="E124" s="15">
        <f>+E125</f>
        <v>155000</v>
      </c>
      <c r="F124" s="15">
        <f>+F125</f>
        <v>155000</v>
      </c>
    </row>
    <row r="125" spans="1:6" ht="52.8" x14ac:dyDescent="0.25">
      <c r="A125" s="31" t="s">
        <v>211</v>
      </c>
      <c r="B125" s="13" t="s">
        <v>191</v>
      </c>
      <c r="C125" s="16" t="s">
        <v>212</v>
      </c>
      <c r="D125" s="15">
        <v>155000</v>
      </c>
      <c r="E125" s="15">
        <v>155000</v>
      </c>
      <c r="F125" s="15">
        <v>155000</v>
      </c>
    </row>
    <row r="126" spans="1:6" ht="26.4" x14ac:dyDescent="0.25">
      <c r="A126" s="31" t="s">
        <v>213</v>
      </c>
      <c r="B126" s="13" t="s">
        <v>8</v>
      </c>
      <c r="C126" s="68" t="s">
        <v>214</v>
      </c>
      <c r="D126" s="15">
        <f>+D127</f>
        <v>420000</v>
      </c>
      <c r="E126" s="15">
        <f>+E127</f>
        <v>420000</v>
      </c>
      <c r="F126" s="15">
        <f>+F127</f>
        <v>420000</v>
      </c>
    </row>
    <row r="127" spans="1:6" ht="26.4" x14ac:dyDescent="0.25">
      <c r="A127" s="12" t="s">
        <v>213</v>
      </c>
      <c r="B127" s="13" t="s">
        <v>191</v>
      </c>
      <c r="C127" s="16" t="s">
        <v>214</v>
      </c>
      <c r="D127" s="15">
        <v>420000</v>
      </c>
      <c r="E127" s="15">
        <v>420000</v>
      </c>
      <c r="F127" s="15">
        <v>420000</v>
      </c>
    </row>
    <row r="128" spans="1:6" ht="52.8" x14ac:dyDescent="0.25">
      <c r="A128" s="12" t="s">
        <v>215</v>
      </c>
      <c r="B128" s="13" t="s">
        <v>8</v>
      </c>
      <c r="C128" s="68" t="s">
        <v>216</v>
      </c>
      <c r="D128" s="15">
        <f>+D129</f>
        <v>30000</v>
      </c>
      <c r="E128" s="15">
        <f t="shared" ref="E128:F128" si="16">+E129</f>
        <v>30000</v>
      </c>
      <c r="F128" s="15">
        <f t="shared" si="16"/>
        <v>30000</v>
      </c>
    </row>
    <row r="129" spans="1:6" ht="52.8" x14ac:dyDescent="0.25">
      <c r="A129" s="12" t="s">
        <v>217</v>
      </c>
      <c r="B129" s="13" t="s">
        <v>218</v>
      </c>
      <c r="C129" s="16" t="s">
        <v>350</v>
      </c>
      <c r="D129" s="15">
        <v>30000</v>
      </c>
      <c r="E129" s="15">
        <v>30000</v>
      </c>
      <c r="F129" s="15">
        <v>30000</v>
      </c>
    </row>
    <row r="130" spans="1:6" ht="26.4" x14ac:dyDescent="0.25">
      <c r="A130" s="12" t="s">
        <v>219</v>
      </c>
      <c r="B130" s="13" t="s">
        <v>8</v>
      </c>
      <c r="C130" s="16" t="s">
        <v>349</v>
      </c>
      <c r="D130" s="15">
        <f t="shared" ref="D130:F130" si="17">+D131</f>
        <v>10000</v>
      </c>
      <c r="E130" s="15">
        <f t="shared" si="17"/>
        <v>10000</v>
      </c>
      <c r="F130" s="15">
        <f t="shared" si="17"/>
        <v>10000</v>
      </c>
    </row>
    <row r="131" spans="1:6" ht="26.4" x14ac:dyDescent="0.25">
      <c r="A131" s="25" t="s">
        <v>220</v>
      </c>
      <c r="B131" s="13" t="s">
        <v>221</v>
      </c>
      <c r="C131" s="16" t="s">
        <v>351</v>
      </c>
      <c r="D131" s="15">
        <v>10000</v>
      </c>
      <c r="E131" s="15">
        <v>10000</v>
      </c>
      <c r="F131" s="15">
        <v>10000</v>
      </c>
    </row>
    <row r="132" spans="1:6" ht="52.8" x14ac:dyDescent="0.25">
      <c r="A132" s="25" t="s">
        <v>222</v>
      </c>
      <c r="B132" s="13" t="s">
        <v>8</v>
      </c>
      <c r="C132" s="68" t="s">
        <v>223</v>
      </c>
      <c r="D132" s="15">
        <f>+D133</f>
        <v>1000</v>
      </c>
      <c r="E132" s="15">
        <f t="shared" ref="E132:F132" si="18">+E133</f>
        <v>1000</v>
      </c>
      <c r="F132" s="15">
        <f t="shared" si="18"/>
        <v>1000</v>
      </c>
    </row>
    <row r="133" spans="1:6" ht="66" x14ac:dyDescent="0.25">
      <c r="A133" s="25" t="s">
        <v>224</v>
      </c>
      <c r="B133" s="13" t="s">
        <v>86</v>
      </c>
      <c r="C133" s="16" t="s">
        <v>385</v>
      </c>
      <c r="D133" s="15">
        <v>1000</v>
      </c>
      <c r="E133" s="15">
        <v>1000</v>
      </c>
      <c r="F133" s="15">
        <v>1000</v>
      </c>
    </row>
    <row r="134" spans="1:6" ht="52.8" x14ac:dyDescent="0.25">
      <c r="A134" s="31" t="s">
        <v>225</v>
      </c>
      <c r="B134" s="13" t="s">
        <v>8</v>
      </c>
      <c r="C134" s="16" t="s">
        <v>226</v>
      </c>
      <c r="D134" s="15">
        <f>+D136+D135</f>
        <v>1012000</v>
      </c>
      <c r="E134" s="15">
        <f t="shared" ref="E134:F134" si="19">+E136+E135</f>
        <v>1012000</v>
      </c>
      <c r="F134" s="15">
        <f t="shared" si="19"/>
        <v>1012000</v>
      </c>
    </row>
    <row r="135" spans="1:6" ht="52.8" x14ac:dyDescent="0.25">
      <c r="A135" s="31" t="s">
        <v>225</v>
      </c>
      <c r="B135" s="13" t="s">
        <v>227</v>
      </c>
      <c r="C135" s="16" t="s">
        <v>226</v>
      </c>
      <c r="D135" s="15">
        <v>12000</v>
      </c>
      <c r="E135" s="15">
        <v>12000</v>
      </c>
      <c r="F135" s="15">
        <v>12000</v>
      </c>
    </row>
    <row r="136" spans="1:6" ht="52.8" x14ac:dyDescent="0.25">
      <c r="A136" s="31" t="s">
        <v>225</v>
      </c>
      <c r="B136" s="13" t="s">
        <v>191</v>
      </c>
      <c r="C136" s="16" t="s">
        <v>226</v>
      </c>
      <c r="D136" s="15">
        <v>1000000</v>
      </c>
      <c r="E136" s="15">
        <v>1000000</v>
      </c>
      <c r="F136" s="15">
        <v>1000000</v>
      </c>
    </row>
    <row r="137" spans="1:6" ht="39.6" x14ac:dyDescent="0.25">
      <c r="A137" s="22" t="s">
        <v>228</v>
      </c>
      <c r="B137" s="13" t="s">
        <v>8</v>
      </c>
      <c r="C137" s="16" t="s">
        <v>229</v>
      </c>
      <c r="D137" s="15">
        <f>+D138</f>
        <v>127000</v>
      </c>
      <c r="E137" s="15">
        <f>+E138</f>
        <v>127000</v>
      </c>
      <c r="F137" s="15">
        <f>+F138</f>
        <v>127000</v>
      </c>
    </row>
    <row r="138" spans="1:6" ht="45.6" customHeight="1" x14ac:dyDescent="0.25">
      <c r="A138" s="22" t="s">
        <v>230</v>
      </c>
      <c r="B138" s="13" t="s">
        <v>154</v>
      </c>
      <c r="C138" s="16" t="s">
        <v>231</v>
      </c>
      <c r="D138" s="15">
        <v>127000</v>
      </c>
      <c r="E138" s="15">
        <v>127000</v>
      </c>
      <c r="F138" s="15">
        <v>127000</v>
      </c>
    </row>
    <row r="139" spans="1:6" ht="26.4" x14ac:dyDescent="0.25">
      <c r="A139" s="12" t="s">
        <v>232</v>
      </c>
      <c r="B139" s="13" t="s">
        <v>8</v>
      </c>
      <c r="C139" s="16" t="s">
        <v>233</v>
      </c>
      <c r="D139" s="15">
        <f>+D140</f>
        <v>8450000</v>
      </c>
      <c r="E139" s="15">
        <f>+E140</f>
        <v>8643000</v>
      </c>
      <c r="F139" s="15">
        <f>+F140</f>
        <v>8215000</v>
      </c>
    </row>
    <row r="140" spans="1:6" ht="39.6" x14ac:dyDescent="0.25">
      <c r="A140" s="12" t="s">
        <v>234</v>
      </c>
      <c r="B140" s="13" t="s">
        <v>8</v>
      </c>
      <c r="C140" s="16" t="s">
        <v>235</v>
      </c>
      <c r="D140" s="15">
        <f>+D141+D142+D143+D144+D145+D146+D147+D148+D151+D152+D149+D150</f>
        <v>8450000</v>
      </c>
      <c r="E140" s="15">
        <f t="shared" ref="E140:F140" si="20">+E141+E142+E143+E144+E145+E146+E147+E148+E151+E152+E149+E150</f>
        <v>8643000</v>
      </c>
      <c r="F140" s="15">
        <f t="shared" si="20"/>
        <v>8215000</v>
      </c>
    </row>
    <row r="141" spans="1:6" ht="39.6" x14ac:dyDescent="0.25">
      <c r="A141" s="12" t="s">
        <v>234</v>
      </c>
      <c r="B141" s="13" t="s">
        <v>125</v>
      </c>
      <c r="C141" s="16" t="s">
        <v>235</v>
      </c>
      <c r="D141" s="15">
        <v>10000</v>
      </c>
      <c r="E141" s="15">
        <v>10000</v>
      </c>
      <c r="F141" s="15">
        <v>10000</v>
      </c>
    </row>
    <row r="142" spans="1:6" ht="39.6" x14ac:dyDescent="0.25">
      <c r="A142" s="12" t="s">
        <v>234</v>
      </c>
      <c r="B142" s="13" t="s">
        <v>221</v>
      </c>
      <c r="C142" s="16" t="s">
        <v>235</v>
      </c>
      <c r="D142" s="15">
        <v>3000</v>
      </c>
      <c r="E142" s="15">
        <v>3000</v>
      </c>
      <c r="F142" s="15">
        <v>3000</v>
      </c>
    </row>
    <row r="143" spans="1:6" ht="39.6" x14ac:dyDescent="0.25">
      <c r="A143" s="12" t="s">
        <v>234</v>
      </c>
      <c r="B143" s="32" t="s">
        <v>190</v>
      </c>
      <c r="C143" s="16" t="s">
        <v>235</v>
      </c>
      <c r="D143" s="15">
        <v>85000</v>
      </c>
      <c r="E143" s="15">
        <v>85000</v>
      </c>
      <c r="F143" s="15">
        <v>85000</v>
      </c>
    </row>
    <row r="144" spans="1:6" ht="39.6" x14ac:dyDescent="0.25">
      <c r="A144" s="12" t="s">
        <v>234</v>
      </c>
      <c r="B144" s="32" t="s">
        <v>236</v>
      </c>
      <c r="C144" s="16" t="s">
        <v>235</v>
      </c>
      <c r="D144" s="15">
        <v>5000</v>
      </c>
      <c r="E144" s="15">
        <v>5000</v>
      </c>
      <c r="F144" s="15">
        <v>5000</v>
      </c>
    </row>
    <row r="145" spans="1:6" ht="39.6" x14ac:dyDescent="0.25">
      <c r="A145" s="12" t="s">
        <v>234</v>
      </c>
      <c r="B145" s="13" t="s">
        <v>191</v>
      </c>
      <c r="C145" s="16" t="s">
        <v>235</v>
      </c>
      <c r="D145" s="15">
        <v>2750000</v>
      </c>
      <c r="E145" s="15">
        <v>2750000</v>
      </c>
      <c r="F145" s="15">
        <v>2750000</v>
      </c>
    </row>
    <row r="146" spans="1:6" ht="39.6" x14ac:dyDescent="0.25">
      <c r="A146" s="12" t="s">
        <v>234</v>
      </c>
      <c r="B146" s="13" t="s">
        <v>237</v>
      </c>
      <c r="C146" s="16" t="s">
        <v>235</v>
      </c>
      <c r="D146" s="15">
        <v>35000</v>
      </c>
      <c r="E146" s="15">
        <v>35000</v>
      </c>
      <c r="F146" s="15">
        <v>35000</v>
      </c>
    </row>
    <row r="147" spans="1:6" ht="39.6" x14ac:dyDescent="0.25">
      <c r="A147" s="12" t="s">
        <v>234</v>
      </c>
      <c r="B147" s="13" t="s">
        <v>238</v>
      </c>
      <c r="C147" s="16" t="s">
        <v>235</v>
      </c>
      <c r="D147" s="15">
        <v>65000</v>
      </c>
      <c r="E147" s="15">
        <v>65000</v>
      </c>
      <c r="F147" s="15">
        <v>65000</v>
      </c>
    </row>
    <row r="148" spans="1:6" ht="39.6" x14ac:dyDescent="0.25">
      <c r="A148" s="12" t="s">
        <v>234</v>
      </c>
      <c r="B148" s="13" t="s">
        <v>239</v>
      </c>
      <c r="C148" s="16" t="s">
        <v>235</v>
      </c>
      <c r="D148" s="15">
        <v>10000</v>
      </c>
      <c r="E148" s="15">
        <v>10000</v>
      </c>
      <c r="F148" s="15">
        <v>10000</v>
      </c>
    </row>
    <row r="149" spans="1:6" ht="39.6" x14ac:dyDescent="0.25">
      <c r="A149" s="22" t="s">
        <v>325</v>
      </c>
      <c r="B149" s="13" t="s">
        <v>81</v>
      </c>
      <c r="C149" s="16" t="s">
        <v>326</v>
      </c>
      <c r="D149" s="15">
        <v>290000</v>
      </c>
      <c r="E149" s="15">
        <v>302000</v>
      </c>
      <c r="F149" s="15">
        <v>314000</v>
      </c>
    </row>
    <row r="150" spans="1:6" ht="39.6" x14ac:dyDescent="0.25">
      <c r="A150" s="25" t="s">
        <v>327</v>
      </c>
      <c r="B150" s="13" t="s">
        <v>81</v>
      </c>
      <c r="C150" s="16" t="s">
        <v>328</v>
      </c>
      <c r="D150" s="15">
        <v>4528000</v>
      </c>
      <c r="E150" s="15">
        <v>4709000</v>
      </c>
      <c r="F150" s="15">
        <v>4269000</v>
      </c>
    </row>
    <row r="151" spans="1:6" ht="45.6" customHeight="1" x14ac:dyDescent="0.25">
      <c r="A151" s="12" t="s">
        <v>234</v>
      </c>
      <c r="B151" s="13" t="s">
        <v>154</v>
      </c>
      <c r="C151" s="16" t="s">
        <v>235</v>
      </c>
      <c r="D151" s="15">
        <v>169000</v>
      </c>
      <c r="E151" s="15">
        <v>169000</v>
      </c>
      <c r="F151" s="15">
        <v>169000</v>
      </c>
    </row>
    <row r="152" spans="1:6" ht="43.8" customHeight="1" x14ac:dyDescent="0.25">
      <c r="A152" s="12" t="s">
        <v>234</v>
      </c>
      <c r="B152" s="13" t="s">
        <v>86</v>
      </c>
      <c r="C152" s="16" t="s">
        <v>235</v>
      </c>
      <c r="D152" s="15">
        <v>500000</v>
      </c>
      <c r="E152" s="15">
        <v>500000</v>
      </c>
      <c r="F152" s="15">
        <v>500000</v>
      </c>
    </row>
    <row r="153" spans="1:6" ht="18.600000000000001" customHeight="1" x14ac:dyDescent="0.25">
      <c r="A153" s="12" t="s">
        <v>240</v>
      </c>
      <c r="B153" s="13" t="s">
        <v>8</v>
      </c>
      <c r="C153" s="16" t="s">
        <v>241</v>
      </c>
      <c r="D153" s="15">
        <f t="shared" ref="D153:F154" si="21">+D154</f>
        <v>6524000</v>
      </c>
      <c r="E153" s="15">
        <f t="shared" si="21"/>
        <v>6785700</v>
      </c>
      <c r="F153" s="15">
        <f t="shared" si="21"/>
        <v>7056300</v>
      </c>
    </row>
    <row r="154" spans="1:6" ht="14.4" customHeight="1" x14ac:dyDescent="0.25">
      <c r="A154" s="12" t="s">
        <v>242</v>
      </c>
      <c r="B154" s="13" t="s">
        <v>8</v>
      </c>
      <c r="C154" s="16" t="s">
        <v>243</v>
      </c>
      <c r="D154" s="15">
        <f t="shared" si="21"/>
        <v>6524000</v>
      </c>
      <c r="E154" s="15">
        <f t="shared" si="21"/>
        <v>6785700</v>
      </c>
      <c r="F154" s="15">
        <f t="shared" si="21"/>
        <v>7056300</v>
      </c>
    </row>
    <row r="155" spans="1:6" ht="21" customHeight="1" x14ac:dyDescent="0.25">
      <c r="A155" s="12" t="s">
        <v>244</v>
      </c>
      <c r="B155" s="13" t="s">
        <v>8</v>
      </c>
      <c r="C155" s="16" t="s">
        <v>245</v>
      </c>
      <c r="D155" s="15">
        <f>+D158+D159+D156+D157</f>
        <v>6524000</v>
      </c>
      <c r="E155" s="15">
        <f t="shared" ref="E155:F155" si="22">+E158+E159+E156+E157</f>
        <v>6785700</v>
      </c>
      <c r="F155" s="15">
        <f t="shared" si="22"/>
        <v>7056300</v>
      </c>
    </row>
    <row r="156" spans="1:6" ht="32.4" customHeight="1" x14ac:dyDescent="0.25">
      <c r="A156" s="12" t="s">
        <v>331</v>
      </c>
      <c r="B156" s="13" t="s">
        <v>81</v>
      </c>
      <c r="C156" s="16" t="s">
        <v>246</v>
      </c>
      <c r="D156" s="15">
        <v>60000</v>
      </c>
      <c r="E156" s="15">
        <v>63000</v>
      </c>
      <c r="F156" s="15">
        <v>65000</v>
      </c>
    </row>
    <row r="157" spans="1:6" ht="40.200000000000003" customHeight="1" x14ac:dyDescent="0.25">
      <c r="A157" s="12" t="s">
        <v>365</v>
      </c>
      <c r="B157" s="13" t="s">
        <v>81</v>
      </c>
      <c r="C157" s="16" t="s">
        <v>368</v>
      </c>
      <c r="D157" s="15">
        <v>4711350</v>
      </c>
      <c r="E157" s="15">
        <v>4900000</v>
      </c>
      <c r="F157" s="15">
        <v>5095800</v>
      </c>
    </row>
    <row r="158" spans="1:6" ht="52.8" x14ac:dyDescent="0.25">
      <c r="A158" s="12" t="s">
        <v>367</v>
      </c>
      <c r="B158" s="13" t="s">
        <v>81</v>
      </c>
      <c r="C158" s="16" t="s">
        <v>352</v>
      </c>
      <c r="D158" s="15">
        <v>1751300</v>
      </c>
      <c r="E158" s="15">
        <v>1821300</v>
      </c>
      <c r="F158" s="15">
        <v>1894000</v>
      </c>
    </row>
    <row r="159" spans="1:6" ht="26.4" x14ac:dyDescent="0.25">
      <c r="A159" s="12" t="s">
        <v>366</v>
      </c>
      <c r="B159" s="13" t="s">
        <v>81</v>
      </c>
      <c r="C159" s="16" t="s">
        <v>353</v>
      </c>
      <c r="D159" s="15">
        <v>1350</v>
      </c>
      <c r="E159" s="15">
        <v>1400</v>
      </c>
      <c r="F159" s="15">
        <v>1500</v>
      </c>
    </row>
    <row r="160" spans="1:6" ht="22.2" customHeight="1" x14ac:dyDescent="0.25">
      <c r="A160" s="12" t="s">
        <v>247</v>
      </c>
      <c r="B160" s="13" t="s">
        <v>8</v>
      </c>
      <c r="C160" s="16" t="s">
        <v>248</v>
      </c>
      <c r="D160" s="15">
        <f>+D161+D191+D194</f>
        <v>1544210982.9400001</v>
      </c>
      <c r="E160" s="15">
        <f>+E161+E191</f>
        <v>1442928500</v>
      </c>
      <c r="F160" s="15">
        <f>+F161+F191</f>
        <v>1455438600</v>
      </c>
    </row>
    <row r="161" spans="1:22" ht="28.2" customHeight="1" x14ac:dyDescent="0.25">
      <c r="A161" s="33" t="s">
        <v>249</v>
      </c>
      <c r="B161" s="13" t="s">
        <v>8</v>
      </c>
      <c r="C161" s="16" t="s">
        <v>250</v>
      </c>
      <c r="D161" s="15">
        <f>+D170+D162+D166</f>
        <v>1547775700</v>
      </c>
      <c r="E161" s="15">
        <f>+E170+E162+E166</f>
        <v>1439928500</v>
      </c>
      <c r="F161" s="15">
        <f>+F170+F162+F166</f>
        <v>1455438600</v>
      </c>
    </row>
    <row r="162" spans="1:22" ht="15.6" customHeight="1" x14ac:dyDescent="0.25">
      <c r="A162" s="33" t="s">
        <v>251</v>
      </c>
      <c r="B162" s="13" t="s">
        <v>8</v>
      </c>
      <c r="C162" s="16" t="s">
        <v>332</v>
      </c>
      <c r="D162" s="15">
        <f>+D163</f>
        <v>201502200</v>
      </c>
      <c r="E162" s="15">
        <f t="shared" ref="E162:F162" si="23">+E163</f>
        <v>124036700</v>
      </c>
      <c r="F162" s="15">
        <f t="shared" si="23"/>
        <v>139546200</v>
      </c>
    </row>
    <row r="163" spans="1:22" ht="20.399999999999999" customHeight="1" x14ac:dyDescent="0.25">
      <c r="A163" s="22" t="s">
        <v>252</v>
      </c>
      <c r="B163" s="13" t="s">
        <v>8</v>
      </c>
      <c r="C163" s="68" t="s">
        <v>333</v>
      </c>
      <c r="D163" s="15">
        <f>+D164+D165</f>
        <v>201502200</v>
      </c>
      <c r="E163" s="15">
        <f t="shared" ref="E163:F163" si="24">+E164+E165</f>
        <v>124036700</v>
      </c>
      <c r="F163" s="15">
        <f t="shared" si="24"/>
        <v>139546200</v>
      </c>
    </row>
    <row r="164" spans="1:22" ht="44.4" customHeight="1" x14ac:dyDescent="0.25">
      <c r="A164" s="69" t="s">
        <v>354</v>
      </c>
      <c r="B164" s="13" t="s">
        <v>153</v>
      </c>
      <c r="C164" s="16" t="s">
        <v>357</v>
      </c>
      <c r="D164" s="15">
        <v>75634300</v>
      </c>
      <c r="E164" s="15">
        <v>20981000</v>
      </c>
      <c r="F164" s="15">
        <v>40417400</v>
      </c>
    </row>
    <row r="165" spans="1:22" ht="43.8" customHeight="1" x14ac:dyDescent="0.25">
      <c r="A165" s="69" t="s">
        <v>355</v>
      </c>
      <c r="B165" s="13" t="s">
        <v>153</v>
      </c>
      <c r="C165" s="16" t="s">
        <v>356</v>
      </c>
      <c r="D165" s="15">
        <v>125867900</v>
      </c>
      <c r="E165" s="15">
        <v>103055700</v>
      </c>
      <c r="F165" s="15">
        <v>99128800</v>
      </c>
    </row>
    <row r="166" spans="1:22" ht="30" customHeight="1" x14ac:dyDescent="0.25">
      <c r="A166" s="27" t="s">
        <v>253</v>
      </c>
      <c r="B166" s="13" t="s">
        <v>8</v>
      </c>
      <c r="C166" s="13" t="s">
        <v>334</v>
      </c>
      <c r="D166" s="15">
        <f>+D167</f>
        <v>35374400</v>
      </c>
      <c r="E166" s="15">
        <f t="shared" ref="E166:F166" si="25">+E167</f>
        <v>0</v>
      </c>
      <c r="F166" s="15">
        <f t="shared" si="25"/>
        <v>0</v>
      </c>
    </row>
    <row r="167" spans="1:22" ht="16.2" customHeight="1" x14ac:dyDescent="0.25">
      <c r="A167" s="27" t="s">
        <v>254</v>
      </c>
      <c r="B167" s="13" t="s">
        <v>8</v>
      </c>
      <c r="C167" s="29" t="s">
        <v>335</v>
      </c>
      <c r="D167" s="15">
        <f>+D168</f>
        <v>35374400</v>
      </c>
      <c r="E167" s="15">
        <f>+E168</f>
        <v>0</v>
      </c>
      <c r="F167" s="15">
        <f>+F168</f>
        <v>0</v>
      </c>
    </row>
    <row r="168" spans="1:22" ht="18.600000000000001" customHeight="1" x14ac:dyDescent="0.25">
      <c r="A168" s="27" t="s">
        <v>255</v>
      </c>
      <c r="B168" s="13" t="s">
        <v>8</v>
      </c>
      <c r="C168" s="29" t="s">
        <v>336</v>
      </c>
      <c r="D168" s="15">
        <f>+D169</f>
        <v>35374400</v>
      </c>
      <c r="E168" s="15">
        <f t="shared" ref="E168:F168" si="26">+E169</f>
        <v>0</v>
      </c>
      <c r="F168" s="15">
        <f t="shared" si="26"/>
        <v>0</v>
      </c>
    </row>
    <row r="169" spans="1:22" ht="40.200000000000003" customHeight="1" x14ac:dyDescent="0.25">
      <c r="A169" s="22" t="s">
        <v>256</v>
      </c>
      <c r="B169" s="13" t="s">
        <v>152</v>
      </c>
      <c r="C169" s="29" t="s">
        <v>336</v>
      </c>
      <c r="D169" s="15">
        <v>35374400</v>
      </c>
      <c r="E169" s="15">
        <v>0</v>
      </c>
      <c r="F169" s="15">
        <v>0</v>
      </c>
    </row>
    <row r="170" spans="1:22" ht="18.600000000000001" customHeight="1" x14ac:dyDescent="0.25">
      <c r="A170" s="12" t="s">
        <v>257</v>
      </c>
      <c r="B170" s="13" t="s">
        <v>8</v>
      </c>
      <c r="C170" s="16" t="s">
        <v>337</v>
      </c>
      <c r="D170" s="15">
        <f>+D171+D173+D187+D185</f>
        <v>1310899100</v>
      </c>
      <c r="E170" s="15">
        <f>+E171+E173+E187+E185</f>
        <v>1315891800</v>
      </c>
      <c r="F170" s="15">
        <f>+F171+F173+F187+F185</f>
        <v>1315892400</v>
      </c>
    </row>
    <row r="171" spans="1:22" s="89" customFormat="1" ht="39.6" x14ac:dyDescent="0.3">
      <c r="A171" s="85" t="s">
        <v>258</v>
      </c>
      <c r="B171" s="86" t="s">
        <v>8</v>
      </c>
      <c r="C171" s="87" t="s">
        <v>338</v>
      </c>
      <c r="D171" s="88">
        <f>+D172</f>
        <v>59767500</v>
      </c>
      <c r="E171" s="88">
        <f>+E172</f>
        <v>59767500</v>
      </c>
      <c r="F171" s="88">
        <f>+F172</f>
        <v>59767500</v>
      </c>
      <c r="V171" s="90"/>
    </row>
    <row r="172" spans="1:22" s="35" customFormat="1" ht="39.6" x14ac:dyDescent="0.3">
      <c r="A172" s="12" t="s">
        <v>259</v>
      </c>
      <c r="B172" s="13" t="s">
        <v>86</v>
      </c>
      <c r="C172" s="16" t="s">
        <v>339</v>
      </c>
      <c r="D172" s="36">
        <v>59767500</v>
      </c>
      <c r="E172" s="36">
        <v>59767500</v>
      </c>
      <c r="F172" s="36">
        <v>59767500</v>
      </c>
      <c r="V172" s="79"/>
    </row>
    <row r="173" spans="1:22" ht="26.4" x14ac:dyDescent="0.25">
      <c r="A173" s="12" t="s">
        <v>260</v>
      </c>
      <c r="B173" s="13" t="s">
        <v>8</v>
      </c>
      <c r="C173" s="13" t="s">
        <v>340</v>
      </c>
      <c r="D173" s="15">
        <f>+D174</f>
        <v>27160700</v>
      </c>
      <c r="E173" s="15">
        <f>+E174</f>
        <v>27160700</v>
      </c>
      <c r="F173" s="15">
        <f>+F174</f>
        <v>27160700</v>
      </c>
    </row>
    <row r="174" spans="1:22" s="35" customFormat="1" ht="26.4" x14ac:dyDescent="0.3">
      <c r="A174" s="12" t="s">
        <v>261</v>
      </c>
      <c r="B174" s="13" t="s">
        <v>8</v>
      </c>
      <c r="C174" s="13" t="s">
        <v>341</v>
      </c>
      <c r="D174" s="15">
        <f>SUM(D175:D184)</f>
        <v>27160700</v>
      </c>
      <c r="E174" s="15">
        <f>SUM(E175:E184)</f>
        <v>27160700</v>
      </c>
      <c r="F174" s="15">
        <f>SUM(F175:F184)</f>
        <v>27160700</v>
      </c>
      <c r="V174" s="79"/>
    </row>
    <row r="175" spans="1:22" ht="39.6" x14ac:dyDescent="0.25">
      <c r="A175" s="12" t="s">
        <v>262</v>
      </c>
      <c r="B175" s="13" t="s">
        <v>152</v>
      </c>
      <c r="C175" s="13" t="s">
        <v>341</v>
      </c>
      <c r="D175" s="36">
        <v>18296000</v>
      </c>
      <c r="E175" s="36">
        <v>18296000</v>
      </c>
      <c r="F175" s="36">
        <v>18296000</v>
      </c>
    </row>
    <row r="176" spans="1:22" s="35" customFormat="1" ht="39.6" x14ac:dyDescent="0.3">
      <c r="A176" s="12" t="s">
        <v>263</v>
      </c>
      <c r="B176" s="13" t="s">
        <v>153</v>
      </c>
      <c r="C176" s="13" t="s">
        <v>341</v>
      </c>
      <c r="D176" s="15">
        <v>44100</v>
      </c>
      <c r="E176" s="15">
        <v>44100</v>
      </c>
      <c r="F176" s="15">
        <v>44100</v>
      </c>
      <c r="V176" s="79"/>
    </row>
    <row r="177" spans="1:22" s="35" customFormat="1" ht="26.4" x14ac:dyDescent="0.3">
      <c r="A177" s="12" t="s">
        <v>264</v>
      </c>
      <c r="B177" s="13" t="s">
        <v>153</v>
      </c>
      <c r="C177" s="13" t="s">
        <v>341</v>
      </c>
      <c r="D177" s="36">
        <v>88300</v>
      </c>
      <c r="E177" s="36">
        <v>88300</v>
      </c>
      <c r="F177" s="36">
        <v>88300</v>
      </c>
      <c r="V177" s="79"/>
    </row>
    <row r="178" spans="1:22" s="35" customFormat="1" ht="52.8" x14ac:dyDescent="0.3">
      <c r="A178" s="12" t="s">
        <v>265</v>
      </c>
      <c r="B178" s="13" t="s">
        <v>154</v>
      </c>
      <c r="C178" s="13" t="s">
        <v>341</v>
      </c>
      <c r="D178" s="36">
        <v>3170600</v>
      </c>
      <c r="E178" s="36">
        <v>3170600</v>
      </c>
      <c r="F178" s="36">
        <v>3170600</v>
      </c>
      <c r="V178" s="79"/>
    </row>
    <row r="179" spans="1:22" s="35" customFormat="1" ht="26.4" x14ac:dyDescent="0.3">
      <c r="A179" s="12" t="s">
        <v>266</v>
      </c>
      <c r="B179" s="13" t="s">
        <v>154</v>
      </c>
      <c r="C179" s="13" t="s">
        <v>341</v>
      </c>
      <c r="D179" s="36">
        <v>826300</v>
      </c>
      <c r="E179" s="36">
        <v>826300</v>
      </c>
      <c r="F179" s="36">
        <v>826300</v>
      </c>
      <c r="V179" s="79"/>
    </row>
    <row r="180" spans="1:22" ht="52.8" x14ac:dyDescent="0.25">
      <c r="A180" s="12" t="s">
        <v>267</v>
      </c>
      <c r="B180" s="13" t="s">
        <v>154</v>
      </c>
      <c r="C180" s="13" t="s">
        <v>341</v>
      </c>
      <c r="D180" s="36">
        <v>2497200</v>
      </c>
      <c r="E180" s="36">
        <v>2497200</v>
      </c>
      <c r="F180" s="36">
        <v>2497200</v>
      </c>
    </row>
    <row r="181" spans="1:22" s="35" customFormat="1" ht="71.400000000000006" customHeight="1" x14ac:dyDescent="0.3">
      <c r="A181" s="12" t="s">
        <v>268</v>
      </c>
      <c r="B181" s="13" t="s">
        <v>154</v>
      </c>
      <c r="C181" s="13" t="s">
        <v>341</v>
      </c>
      <c r="D181" s="67">
        <v>700</v>
      </c>
      <c r="E181" s="67">
        <v>700</v>
      </c>
      <c r="F181" s="67">
        <v>700</v>
      </c>
      <c r="V181" s="79"/>
    </row>
    <row r="182" spans="1:22" ht="39.6" x14ac:dyDescent="0.25">
      <c r="A182" s="12" t="s">
        <v>269</v>
      </c>
      <c r="B182" s="13" t="s">
        <v>154</v>
      </c>
      <c r="C182" s="13" t="s">
        <v>341</v>
      </c>
      <c r="D182" s="36">
        <v>1652700</v>
      </c>
      <c r="E182" s="36">
        <v>1652700</v>
      </c>
      <c r="F182" s="36">
        <v>1652700</v>
      </c>
    </row>
    <row r="183" spans="1:22" ht="26.4" x14ac:dyDescent="0.25">
      <c r="A183" s="12" t="s">
        <v>270</v>
      </c>
      <c r="B183" s="13" t="s">
        <v>154</v>
      </c>
      <c r="C183" s="13" t="s">
        <v>341</v>
      </c>
      <c r="D183" s="36">
        <v>4800</v>
      </c>
      <c r="E183" s="36">
        <v>4800</v>
      </c>
      <c r="F183" s="36">
        <v>4800</v>
      </c>
    </row>
    <row r="184" spans="1:22" ht="56.4" customHeight="1" x14ac:dyDescent="0.25">
      <c r="A184" s="12" t="s">
        <v>364</v>
      </c>
      <c r="B184" s="13" t="s">
        <v>86</v>
      </c>
      <c r="C184" s="13" t="s">
        <v>341</v>
      </c>
      <c r="D184" s="36">
        <v>580000</v>
      </c>
      <c r="E184" s="36">
        <v>580000</v>
      </c>
      <c r="F184" s="36">
        <v>580000</v>
      </c>
    </row>
    <row r="185" spans="1:22" ht="49.2" customHeight="1" x14ac:dyDescent="0.25">
      <c r="A185" s="12" t="s">
        <v>271</v>
      </c>
      <c r="B185" s="13" t="s">
        <v>8</v>
      </c>
      <c r="C185" s="37" t="s">
        <v>342</v>
      </c>
      <c r="D185" s="36">
        <f>+D186</f>
        <v>10500</v>
      </c>
      <c r="E185" s="36">
        <f>+E186</f>
        <v>10900</v>
      </c>
      <c r="F185" s="36">
        <f>+F186</f>
        <v>11500</v>
      </c>
    </row>
    <row r="186" spans="1:22" ht="55.2" customHeight="1" x14ac:dyDescent="0.25">
      <c r="A186" s="12" t="s">
        <v>272</v>
      </c>
      <c r="B186" s="13" t="s">
        <v>154</v>
      </c>
      <c r="C186" s="37" t="s">
        <v>343</v>
      </c>
      <c r="D186" s="36">
        <v>10500</v>
      </c>
      <c r="E186" s="36">
        <v>10900</v>
      </c>
      <c r="F186" s="36">
        <v>11500</v>
      </c>
    </row>
    <row r="187" spans="1:22" x14ac:dyDescent="0.25">
      <c r="A187" s="12" t="s">
        <v>273</v>
      </c>
      <c r="B187" s="13" t="s">
        <v>8</v>
      </c>
      <c r="C187" s="16" t="s">
        <v>344</v>
      </c>
      <c r="D187" s="15">
        <f>+D188</f>
        <v>1223960400</v>
      </c>
      <c r="E187" s="15">
        <f>+E188</f>
        <v>1228952700</v>
      </c>
      <c r="F187" s="15">
        <f>+F188</f>
        <v>1228952700</v>
      </c>
    </row>
    <row r="188" spans="1:22" x14ac:dyDescent="0.25">
      <c r="A188" s="12" t="s">
        <v>274</v>
      </c>
      <c r="B188" s="13" t="s">
        <v>8</v>
      </c>
      <c r="C188" s="16" t="s">
        <v>345</v>
      </c>
      <c r="D188" s="15">
        <f>+D189+D190</f>
        <v>1223960400</v>
      </c>
      <c r="E188" s="15">
        <f>+E189+E190</f>
        <v>1228952700</v>
      </c>
      <c r="F188" s="15">
        <f>+F189+F190</f>
        <v>1228952700</v>
      </c>
    </row>
    <row r="189" spans="1:22" ht="79.2" x14ac:dyDescent="0.25">
      <c r="A189" s="12" t="s">
        <v>275</v>
      </c>
      <c r="B189" s="13" t="s">
        <v>152</v>
      </c>
      <c r="C189" s="16" t="s">
        <v>411</v>
      </c>
      <c r="D189" s="34">
        <v>599533500</v>
      </c>
      <c r="E189" s="34">
        <v>601954700</v>
      </c>
      <c r="F189" s="34">
        <v>601954700</v>
      </c>
    </row>
    <row r="190" spans="1:22" ht="52.8" x14ac:dyDescent="0.25">
      <c r="A190" s="12" t="s">
        <v>276</v>
      </c>
      <c r="B190" s="13" t="s">
        <v>152</v>
      </c>
      <c r="C190" s="16" t="s">
        <v>345</v>
      </c>
      <c r="D190" s="34">
        <v>624426900</v>
      </c>
      <c r="E190" s="34">
        <v>626998000</v>
      </c>
      <c r="F190" s="34">
        <v>626998000</v>
      </c>
    </row>
    <row r="191" spans="1:22" ht="17.399999999999999" customHeight="1" x14ac:dyDescent="0.25">
      <c r="A191" s="22" t="s">
        <v>277</v>
      </c>
      <c r="B191" s="13" t="s">
        <v>8</v>
      </c>
      <c r="C191" s="23" t="s">
        <v>361</v>
      </c>
      <c r="D191" s="38">
        <f>+D192</f>
        <v>3000000</v>
      </c>
      <c r="E191" s="38">
        <f t="shared" ref="E191:F191" si="27">+E192</f>
        <v>3000000</v>
      </c>
      <c r="F191" s="38">
        <f t="shared" si="27"/>
        <v>0</v>
      </c>
    </row>
    <row r="192" spans="1:22" ht="18" customHeight="1" x14ac:dyDescent="0.25">
      <c r="A192" s="22" t="s">
        <v>363</v>
      </c>
      <c r="B192" s="13" t="s">
        <v>8</v>
      </c>
      <c r="C192" s="23" t="s">
        <v>362</v>
      </c>
      <c r="D192" s="38">
        <f>+D193</f>
        <v>3000000</v>
      </c>
      <c r="E192" s="38">
        <f t="shared" ref="E192:F192" si="28">+E193</f>
        <v>3000000</v>
      </c>
      <c r="F192" s="38">
        <f t="shared" si="28"/>
        <v>0</v>
      </c>
    </row>
    <row r="193" spans="1:22" ht="15.6" customHeight="1" x14ac:dyDescent="0.25">
      <c r="A193" s="22" t="s">
        <v>278</v>
      </c>
      <c r="B193" s="13" t="s">
        <v>154</v>
      </c>
      <c r="C193" s="29" t="s">
        <v>346</v>
      </c>
      <c r="D193" s="38">
        <v>3000000</v>
      </c>
      <c r="E193" s="34">
        <v>3000000</v>
      </c>
      <c r="F193" s="34">
        <v>0</v>
      </c>
    </row>
    <row r="194" spans="1:22" ht="33" customHeight="1" x14ac:dyDescent="0.25">
      <c r="A194" s="93" t="s">
        <v>386</v>
      </c>
      <c r="B194" s="13" t="s">
        <v>8</v>
      </c>
      <c r="C194" s="32" t="s">
        <v>387</v>
      </c>
      <c r="D194" s="38">
        <f>+D195+D196+D197</f>
        <v>-6564717.0599999996</v>
      </c>
      <c r="E194" s="38">
        <f>+E195+E196+E197</f>
        <v>0</v>
      </c>
      <c r="F194" s="38">
        <f>+F195+F196+F197</f>
        <v>0</v>
      </c>
    </row>
    <row r="195" spans="1:22" ht="46.8" customHeight="1" x14ac:dyDescent="0.25">
      <c r="A195" s="94" t="s">
        <v>402</v>
      </c>
      <c r="B195" s="13" t="s">
        <v>154</v>
      </c>
      <c r="C195" s="95" t="s">
        <v>403</v>
      </c>
      <c r="D195" s="15">
        <v>-24096.11</v>
      </c>
      <c r="E195" s="34">
        <v>0</v>
      </c>
      <c r="F195" s="34">
        <v>0</v>
      </c>
    </row>
    <row r="196" spans="1:22" ht="45.6" customHeight="1" x14ac:dyDescent="0.25">
      <c r="A196" s="94" t="s">
        <v>390</v>
      </c>
      <c r="B196" s="13" t="s">
        <v>154</v>
      </c>
      <c r="C196" s="95" t="s">
        <v>404</v>
      </c>
      <c r="D196" s="15">
        <v>-22654.03</v>
      </c>
      <c r="E196" s="34">
        <v>0</v>
      </c>
      <c r="F196" s="34">
        <v>0</v>
      </c>
    </row>
    <row r="197" spans="1:22" ht="37.799999999999997" customHeight="1" x14ac:dyDescent="0.25">
      <c r="A197" s="94" t="s">
        <v>390</v>
      </c>
      <c r="B197" s="13" t="s">
        <v>86</v>
      </c>
      <c r="C197" s="95" t="s">
        <v>404</v>
      </c>
      <c r="D197" s="15">
        <v>-6517966.9199999999</v>
      </c>
      <c r="E197" s="34">
        <v>0</v>
      </c>
      <c r="F197" s="34">
        <v>0</v>
      </c>
    </row>
    <row r="198" spans="1:22" s="39" customFormat="1" ht="15.6" customHeight="1" x14ac:dyDescent="0.25">
      <c r="A198" s="12" t="s">
        <v>279</v>
      </c>
      <c r="B198" s="13"/>
      <c r="C198" s="16"/>
      <c r="D198" s="15">
        <f>+D10+D160</f>
        <v>2349364982.9400001</v>
      </c>
      <c r="E198" s="15">
        <f>+E10+E160</f>
        <v>2285718500</v>
      </c>
      <c r="F198" s="15">
        <f>+F10+F160</f>
        <v>2275298900</v>
      </c>
      <c r="V198" s="80"/>
    </row>
    <row r="199" spans="1:22" s="40" customFormat="1" ht="31.8" customHeight="1" x14ac:dyDescent="0.25">
      <c r="A199" s="12" t="s">
        <v>280</v>
      </c>
      <c r="B199" s="13"/>
      <c r="C199" s="16"/>
      <c r="D199" s="15">
        <f>+D200+D211+D205</f>
        <v>27284754.920000084</v>
      </c>
      <c r="E199" s="15">
        <f>+E200+E211+E205</f>
        <v>24245667.999999993</v>
      </c>
      <c r="F199" s="15">
        <f>+F200+F211+F205</f>
        <v>47970325</v>
      </c>
      <c r="V199" s="81"/>
    </row>
    <row r="200" spans="1:22" ht="21" customHeight="1" x14ac:dyDescent="0.25">
      <c r="A200" s="12" t="s">
        <v>281</v>
      </c>
      <c r="B200" s="13" t="s">
        <v>8</v>
      </c>
      <c r="C200" s="16" t="s">
        <v>282</v>
      </c>
      <c r="D200" s="15">
        <f>+D201+D203</f>
        <v>45711035.680000007</v>
      </c>
      <c r="E200" s="15">
        <f>+E201+E203</f>
        <v>65785155.099999994</v>
      </c>
      <c r="F200" s="15">
        <f>+F201+F203</f>
        <v>77895239.719999999</v>
      </c>
    </row>
    <row r="201" spans="1:22" s="41" customFormat="1" ht="27.6" customHeight="1" x14ac:dyDescent="0.25">
      <c r="A201" s="12" t="s">
        <v>283</v>
      </c>
      <c r="B201" s="13" t="s">
        <v>8</v>
      </c>
      <c r="C201" s="16" t="s">
        <v>284</v>
      </c>
      <c r="D201" s="15">
        <f>+D202</f>
        <v>188057035.68000001</v>
      </c>
      <c r="E201" s="15">
        <f>+E202</f>
        <v>253842190.78</v>
      </c>
      <c r="F201" s="15">
        <f>+F202</f>
        <v>331737430.5</v>
      </c>
      <c r="V201" s="82"/>
    </row>
    <row r="202" spans="1:22" s="40" customFormat="1" ht="27.6" customHeight="1" x14ac:dyDescent="0.25">
      <c r="A202" s="12" t="s">
        <v>285</v>
      </c>
      <c r="B202" s="13" t="s">
        <v>153</v>
      </c>
      <c r="C202" s="16" t="s">
        <v>286</v>
      </c>
      <c r="D202" s="15">
        <v>188057035.68000001</v>
      </c>
      <c r="E202" s="15">
        <v>253842190.78</v>
      </c>
      <c r="F202" s="15">
        <v>331737430.5</v>
      </c>
      <c r="V202" s="81"/>
    </row>
    <row r="203" spans="1:22" s="40" customFormat="1" ht="26.4" x14ac:dyDescent="0.25">
      <c r="A203" s="12" t="s">
        <v>287</v>
      </c>
      <c r="B203" s="13" t="s">
        <v>8</v>
      </c>
      <c r="C203" s="16" t="s">
        <v>288</v>
      </c>
      <c r="D203" s="15">
        <f>+D204</f>
        <v>-142346000</v>
      </c>
      <c r="E203" s="15">
        <f>+E204</f>
        <v>-188057035.68000001</v>
      </c>
      <c r="F203" s="15">
        <f>+F204</f>
        <v>-253842190.78</v>
      </c>
      <c r="V203" s="81"/>
    </row>
    <row r="204" spans="1:22" s="40" customFormat="1" ht="26.4" x14ac:dyDescent="0.25">
      <c r="A204" s="12" t="s">
        <v>289</v>
      </c>
      <c r="B204" s="13" t="s">
        <v>153</v>
      </c>
      <c r="C204" s="16" t="s">
        <v>290</v>
      </c>
      <c r="D204" s="15">
        <v>-142346000</v>
      </c>
      <c r="E204" s="15">
        <v>-188057035.68000001</v>
      </c>
      <c r="F204" s="15">
        <v>-253842190.78</v>
      </c>
      <c r="V204" s="81"/>
    </row>
    <row r="205" spans="1:22" s="40" customFormat="1" ht="26.4" x14ac:dyDescent="0.25">
      <c r="A205" s="70" t="s">
        <v>291</v>
      </c>
      <c r="B205" s="13" t="s">
        <v>8</v>
      </c>
      <c r="C205" s="72" t="s">
        <v>292</v>
      </c>
      <c r="D205" s="15">
        <f>+D206</f>
        <v>-33106228.68</v>
      </c>
      <c r="E205" s="15">
        <f>+E206</f>
        <v>-41539487.100000001</v>
      </c>
      <c r="F205" s="15">
        <f>+F206</f>
        <v>-29924914.719999999</v>
      </c>
      <c r="V205" s="81"/>
    </row>
    <row r="206" spans="1:22" s="40" customFormat="1" ht="26.4" x14ac:dyDescent="0.25">
      <c r="A206" s="70" t="s">
        <v>293</v>
      </c>
      <c r="B206" s="13" t="s">
        <v>8</v>
      </c>
      <c r="C206" s="72" t="s">
        <v>294</v>
      </c>
      <c r="D206" s="15">
        <f>+D207+D209</f>
        <v>-33106228.68</v>
      </c>
      <c r="E206" s="15">
        <f>+E207+E209</f>
        <v>-41539487.100000001</v>
      </c>
      <c r="F206" s="15">
        <f>+F207+F209</f>
        <v>-29924914.719999999</v>
      </c>
      <c r="V206" s="81"/>
    </row>
    <row r="207" spans="1:22" s="40" customFormat="1" ht="26.4" hidden="1" x14ac:dyDescent="0.25">
      <c r="A207" s="70" t="s">
        <v>295</v>
      </c>
      <c r="B207" s="13" t="s">
        <v>8</v>
      </c>
      <c r="C207" s="72" t="s">
        <v>296</v>
      </c>
      <c r="D207" s="15">
        <f>+D208</f>
        <v>0</v>
      </c>
      <c r="E207" s="15">
        <f>+E208</f>
        <v>0</v>
      </c>
      <c r="F207" s="15">
        <f>+F208</f>
        <v>0</v>
      </c>
      <c r="V207" s="81"/>
    </row>
    <row r="208" spans="1:22" s="40" customFormat="1" ht="39.6" hidden="1" x14ac:dyDescent="0.25">
      <c r="A208" s="70" t="s">
        <v>297</v>
      </c>
      <c r="B208" s="13" t="s">
        <v>153</v>
      </c>
      <c r="C208" s="72" t="s">
        <v>298</v>
      </c>
      <c r="D208" s="15">
        <v>0</v>
      </c>
      <c r="E208" s="15">
        <v>0</v>
      </c>
      <c r="F208" s="15">
        <v>0</v>
      </c>
      <c r="V208" s="81"/>
    </row>
    <row r="209" spans="1:22" s="40" customFormat="1" ht="39.6" x14ac:dyDescent="0.25">
      <c r="A209" s="22" t="s">
        <v>299</v>
      </c>
      <c r="B209" s="71" t="s">
        <v>8</v>
      </c>
      <c r="C209" s="73" t="s">
        <v>300</v>
      </c>
      <c r="D209" s="15">
        <f>+D210</f>
        <v>-33106228.68</v>
      </c>
      <c r="E209" s="15">
        <f>+E210</f>
        <v>-41539487.100000001</v>
      </c>
      <c r="F209" s="15">
        <f>+F210</f>
        <v>-29924914.719999999</v>
      </c>
      <c r="V209" s="81"/>
    </row>
    <row r="210" spans="1:22" s="40" customFormat="1" ht="39.6" x14ac:dyDescent="0.25">
      <c r="A210" s="22" t="s">
        <v>301</v>
      </c>
      <c r="B210" s="71">
        <v>905</v>
      </c>
      <c r="C210" s="73" t="s">
        <v>302</v>
      </c>
      <c r="D210" s="15">
        <v>-33106228.68</v>
      </c>
      <c r="E210" s="15">
        <v>-41539487.100000001</v>
      </c>
      <c r="F210" s="15">
        <v>-29924914.719999999</v>
      </c>
      <c r="V210" s="81"/>
    </row>
    <row r="211" spans="1:22" s="41" customFormat="1" ht="26.4" x14ac:dyDescent="0.25">
      <c r="A211" s="12" t="s">
        <v>303</v>
      </c>
      <c r="B211" s="13" t="s">
        <v>8</v>
      </c>
      <c r="C211" s="16" t="s">
        <v>304</v>
      </c>
      <c r="D211" s="15">
        <f>D216+D212</f>
        <v>14679947.920000076</v>
      </c>
      <c r="E211" s="15">
        <f>E216+E212</f>
        <v>0</v>
      </c>
      <c r="F211" s="15">
        <f>F216+F212</f>
        <v>0</v>
      </c>
      <c r="V211" s="82"/>
    </row>
    <row r="212" spans="1:22" s="41" customFormat="1" ht="14.4" customHeight="1" x14ac:dyDescent="0.25">
      <c r="A212" s="12" t="s">
        <v>305</v>
      </c>
      <c r="B212" s="13" t="s">
        <v>8</v>
      </c>
      <c r="C212" s="16" t="s">
        <v>306</v>
      </c>
      <c r="D212" s="15">
        <f>D213</f>
        <v>-2537422018.6199999</v>
      </c>
      <c r="E212" s="15">
        <f>E213</f>
        <v>-2539560690.7800002</v>
      </c>
      <c r="F212" s="15">
        <f>F213</f>
        <v>-2607036330.5</v>
      </c>
      <c r="V212" s="82"/>
    </row>
    <row r="213" spans="1:22" s="41" customFormat="1" ht="13.95" customHeight="1" x14ac:dyDescent="0.25">
      <c r="A213" s="12" t="s">
        <v>307</v>
      </c>
      <c r="B213" s="13" t="s">
        <v>8</v>
      </c>
      <c r="C213" s="16" t="s">
        <v>308</v>
      </c>
      <c r="D213" s="15">
        <f>+D214</f>
        <v>-2537422018.6199999</v>
      </c>
      <c r="E213" s="15">
        <f>+E214</f>
        <v>-2539560690.7800002</v>
      </c>
      <c r="F213" s="15">
        <f>+F214</f>
        <v>-2607036330.5</v>
      </c>
      <c r="V213" s="82"/>
    </row>
    <row r="214" spans="1:22" s="40" customFormat="1" ht="15" customHeight="1" x14ac:dyDescent="0.25">
      <c r="A214" s="12" t="s">
        <v>309</v>
      </c>
      <c r="B214" s="13" t="s">
        <v>8</v>
      </c>
      <c r="C214" s="16" t="s">
        <v>310</v>
      </c>
      <c r="D214" s="15">
        <f>D215</f>
        <v>-2537422018.6199999</v>
      </c>
      <c r="E214" s="15">
        <f>E215</f>
        <v>-2539560690.7800002</v>
      </c>
      <c r="F214" s="15">
        <f>F215</f>
        <v>-2607036330.5</v>
      </c>
      <c r="V214" s="81"/>
    </row>
    <row r="215" spans="1:22" s="41" customFormat="1" ht="28.2" customHeight="1" x14ac:dyDescent="0.25">
      <c r="A215" s="12" t="s">
        <v>311</v>
      </c>
      <c r="B215" s="13" t="s">
        <v>8</v>
      </c>
      <c r="C215" s="16" t="s">
        <v>312</v>
      </c>
      <c r="D215" s="15">
        <v>-2537422018.6199999</v>
      </c>
      <c r="E215" s="15">
        <v>-2539560690.7800002</v>
      </c>
      <c r="F215" s="15">
        <v>-2607036330.5</v>
      </c>
      <c r="V215" s="82"/>
    </row>
    <row r="216" spans="1:22" s="41" customFormat="1" ht="16.95" customHeight="1" x14ac:dyDescent="0.25">
      <c r="A216" s="12" t="s">
        <v>313</v>
      </c>
      <c r="B216" s="13" t="s">
        <v>8</v>
      </c>
      <c r="C216" s="16" t="s">
        <v>314</v>
      </c>
      <c r="D216" s="15">
        <f t="shared" ref="D216:F218" si="29">D217</f>
        <v>2552101966.54</v>
      </c>
      <c r="E216" s="15">
        <f t="shared" si="29"/>
        <v>2539560690.7800002</v>
      </c>
      <c r="F216" s="15">
        <f t="shared" si="29"/>
        <v>2607036330.5</v>
      </c>
      <c r="V216" s="82"/>
    </row>
    <row r="217" spans="1:22" s="41" customFormat="1" ht="16.2" customHeight="1" x14ac:dyDescent="0.25">
      <c r="A217" s="12" t="s">
        <v>315</v>
      </c>
      <c r="B217" s="13" t="s">
        <v>8</v>
      </c>
      <c r="C217" s="16" t="s">
        <v>316</v>
      </c>
      <c r="D217" s="15">
        <f t="shared" si="29"/>
        <v>2552101966.54</v>
      </c>
      <c r="E217" s="15">
        <f t="shared" si="29"/>
        <v>2539560690.7800002</v>
      </c>
      <c r="F217" s="15">
        <f t="shared" si="29"/>
        <v>2607036330.5</v>
      </c>
      <c r="V217" s="82"/>
    </row>
    <row r="218" spans="1:22" s="41" customFormat="1" ht="18" customHeight="1" x14ac:dyDescent="0.25">
      <c r="A218" s="12" t="s">
        <v>317</v>
      </c>
      <c r="B218" s="13" t="s">
        <v>8</v>
      </c>
      <c r="C218" s="16" t="s">
        <v>318</v>
      </c>
      <c r="D218" s="15">
        <f t="shared" si="29"/>
        <v>2552101966.54</v>
      </c>
      <c r="E218" s="15">
        <f t="shared" si="29"/>
        <v>2539560690.7800002</v>
      </c>
      <c r="F218" s="15">
        <f t="shared" si="29"/>
        <v>2607036330.5</v>
      </c>
      <c r="V218" s="82"/>
    </row>
    <row r="219" spans="1:22" s="41" customFormat="1" ht="30" customHeight="1" x14ac:dyDescent="0.25">
      <c r="A219" s="12" t="s">
        <v>319</v>
      </c>
      <c r="B219" s="13" t="s">
        <v>8</v>
      </c>
      <c r="C219" s="16" t="s">
        <v>320</v>
      </c>
      <c r="D219" s="15">
        <v>2552101966.54</v>
      </c>
      <c r="E219" s="15">
        <v>2539560690.7800002</v>
      </c>
      <c r="F219" s="15">
        <v>2607036330.5</v>
      </c>
      <c r="V219" s="82"/>
    </row>
    <row r="220" spans="1:22" s="41" customFormat="1" x14ac:dyDescent="0.25">
      <c r="A220" s="42"/>
      <c r="B220" s="43"/>
      <c r="C220" s="44"/>
      <c r="D220" s="45"/>
      <c r="E220" s="46"/>
      <c r="F220" s="45"/>
      <c r="V220" s="82"/>
    </row>
    <row r="221" spans="1:22" s="41" customFormat="1" x14ac:dyDescent="0.25">
      <c r="A221" s="42"/>
      <c r="B221" s="43"/>
      <c r="C221" s="44"/>
      <c r="D221" s="45"/>
      <c r="E221" s="46"/>
      <c r="F221" s="45"/>
      <c r="V221" s="82"/>
    </row>
    <row r="223" spans="1:22" s="41" customFormat="1" ht="18" x14ac:dyDescent="0.35">
      <c r="A223" s="47" t="s">
        <v>321</v>
      </c>
      <c r="B223" s="48"/>
      <c r="C223" s="49"/>
      <c r="D223" s="49"/>
      <c r="E223" s="113" t="s">
        <v>322</v>
      </c>
      <c r="F223" s="113"/>
    </row>
    <row r="224" spans="1:22" s="54" customFormat="1" ht="17.399999999999999" x14ac:dyDescent="0.3">
      <c r="A224" s="47"/>
      <c r="B224" s="51"/>
      <c r="C224" s="52"/>
      <c r="D224" s="52"/>
      <c r="E224" s="53"/>
      <c r="F224" s="52"/>
    </row>
    <row r="226" spans="1:22" s="41" customFormat="1" ht="18" x14ac:dyDescent="0.35">
      <c r="A226" s="57"/>
      <c r="B226" s="58"/>
      <c r="C226" s="59"/>
      <c r="D226" s="49"/>
      <c r="E226" s="50"/>
      <c r="F226" s="49"/>
      <c r="V226" s="82"/>
    </row>
    <row r="227" spans="1:22" s="41" customFormat="1" ht="19.95" customHeight="1" x14ac:dyDescent="0.35">
      <c r="A227" s="55" t="s">
        <v>409</v>
      </c>
      <c r="B227" s="56"/>
      <c r="C227" s="49"/>
      <c r="D227" s="49"/>
      <c r="E227" s="114" t="s">
        <v>410</v>
      </c>
      <c r="F227" s="114"/>
    </row>
    <row r="228" spans="1:22" ht="13.8" x14ac:dyDescent="0.25">
      <c r="A228" s="62"/>
      <c r="B228" s="63"/>
      <c r="C228" s="64"/>
    </row>
    <row r="229" spans="1:22" x14ac:dyDescent="0.25">
      <c r="C229" s="65"/>
    </row>
    <row r="230" spans="1:22" x14ac:dyDescent="0.25">
      <c r="C230" s="65"/>
    </row>
    <row r="231" spans="1:22" x14ac:dyDescent="0.25">
      <c r="C231" s="65"/>
    </row>
    <row r="233" spans="1:22" x14ac:dyDescent="0.25">
      <c r="C233" s="65"/>
    </row>
  </sheetData>
  <mergeCells count="9">
    <mergeCell ref="D1:F5"/>
    <mergeCell ref="E223:F223"/>
    <mergeCell ref="E227:F227"/>
    <mergeCell ref="A6:F6"/>
    <mergeCell ref="A8:A9"/>
    <mergeCell ref="B8:C8"/>
    <mergeCell ref="D8:D9"/>
    <mergeCell ref="E8:E9"/>
    <mergeCell ref="F8:F9"/>
  </mergeCells>
  <pageMargins left="1.1811023622047245" right="0.39370078740157483" top="0.59055118110236227" bottom="0.78740157480314965" header="0" footer="0"/>
  <pageSetup paperSize="9" scale="63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8"/>
  <sheetViews>
    <sheetView topLeftCell="A217" workbookViewId="0">
      <selection activeCell="A235" sqref="A235"/>
    </sheetView>
  </sheetViews>
  <sheetFormatPr defaultRowHeight="13.2" x14ac:dyDescent="0.25"/>
  <cols>
    <col min="1" max="1" width="54.88671875" style="1" customWidth="1"/>
    <col min="2" max="2" width="7" style="65" customWidth="1"/>
    <col min="3" max="3" width="23" style="66" customWidth="1"/>
    <col min="4" max="4" width="16.33203125" style="4" customWidth="1"/>
    <col min="5" max="5" width="15.33203125" style="9" customWidth="1"/>
    <col min="6" max="6" width="16" style="4" customWidth="1"/>
    <col min="7" max="21" width="8.88671875" style="4" hidden="1" customWidth="1"/>
    <col min="22" max="22" width="8.88671875" style="74"/>
    <col min="23" max="241" width="8.88671875" style="4"/>
    <col min="242" max="242" width="54.88671875" style="4" customWidth="1"/>
    <col min="243" max="243" width="7" style="4" customWidth="1"/>
    <col min="244" max="244" width="21.6640625" style="4" customWidth="1"/>
    <col min="245" max="245" width="16.33203125" style="4" customWidth="1"/>
    <col min="246" max="246" width="15.33203125" style="4" customWidth="1"/>
    <col min="247" max="247" width="15.5546875" style="4" customWidth="1"/>
    <col min="248" max="259" width="0" style="4" hidden="1" customWidth="1"/>
    <col min="260" max="497" width="8.88671875" style="4"/>
    <col min="498" max="498" width="54.88671875" style="4" customWidth="1"/>
    <col min="499" max="499" width="7" style="4" customWidth="1"/>
    <col min="500" max="500" width="21.6640625" style="4" customWidth="1"/>
    <col min="501" max="501" width="16.33203125" style="4" customWidth="1"/>
    <col min="502" max="502" width="15.33203125" style="4" customWidth="1"/>
    <col min="503" max="503" width="15.5546875" style="4" customWidth="1"/>
    <col min="504" max="515" width="0" style="4" hidden="1" customWidth="1"/>
    <col min="516" max="753" width="8.88671875" style="4"/>
    <col min="754" max="754" width="54.88671875" style="4" customWidth="1"/>
    <col min="755" max="755" width="7" style="4" customWidth="1"/>
    <col min="756" max="756" width="21.6640625" style="4" customWidth="1"/>
    <col min="757" max="757" width="16.33203125" style="4" customWidth="1"/>
    <col min="758" max="758" width="15.33203125" style="4" customWidth="1"/>
    <col min="759" max="759" width="15.5546875" style="4" customWidth="1"/>
    <col min="760" max="771" width="0" style="4" hidden="1" customWidth="1"/>
    <col min="772" max="1009" width="8.88671875" style="4"/>
    <col min="1010" max="1010" width="11.6640625" style="4" customWidth="1"/>
    <col min="1011" max="1011" width="7" style="4" customWidth="1"/>
    <col min="1012" max="1012" width="21.6640625" style="4" customWidth="1"/>
    <col min="1013" max="1013" width="16.33203125" style="4" customWidth="1"/>
    <col min="1014" max="1014" width="15.33203125" style="4" customWidth="1"/>
    <col min="1015" max="1015" width="15.5546875" style="4" customWidth="1"/>
    <col min="1016" max="1027" width="0" style="4" hidden="1" customWidth="1"/>
    <col min="1028" max="1265" width="8.88671875" style="4"/>
    <col min="1266" max="1266" width="54.88671875" style="4" customWidth="1"/>
    <col min="1267" max="1267" width="7" style="4" customWidth="1"/>
    <col min="1268" max="1268" width="21.6640625" style="4" customWidth="1"/>
    <col min="1269" max="1269" width="16.33203125" style="4" customWidth="1"/>
    <col min="1270" max="1270" width="15.33203125" style="4" customWidth="1"/>
    <col min="1271" max="1271" width="15.5546875" style="4" customWidth="1"/>
    <col min="1272" max="1283" width="0" style="4" hidden="1" customWidth="1"/>
    <col min="1284" max="1521" width="8.88671875" style="4"/>
    <col min="1522" max="1522" width="54.88671875" style="4" customWidth="1"/>
    <col min="1523" max="1523" width="7" style="4" customWidth="1"/>
    <col min="1524" max="1524" width="21.6640625" style="4" customWidth="1"/>
    <col min="1525" max="1525" width="16.33203125" style="4" customWidth="1"/>
    <col min="1526" max="1526" width="15.33203125" style="4" customWidth="1"/>
    <col min="1527" max="1527" width="15.5546875" style="4" customWidth="1"/>
    <col min="1528" max="1539" width="0" style="4" hidden="1" customWidth="1"/>
    <col min="1540" max="1777" width="8.88671875" style="4"/>
    <col min="1778" max="1778" width="54.88671875" style="4" customWidth="1"/>
    <col min="1779" max="1779" width="7" style="4" customWidth="1"/>
    <col min="1780" max="1780" width="21.6640625" style="4" customWidth="1"/>
    <col min="1781" max="1781" width="16.33203125" style="4" customWidth="1"/>
    <col min="1782" max="1782" width="15.33203125" style="4" customWidth="1"/>
    <col min="1783" max="1783" width="15.5546875" style="4" customWidth="1"/>
    <col min="1784" max="1795" width="0" style="4" hidden="1" customWidth="1"/>
    <col min="1796" max="2033" width="8.88671875" style="4"/>
    <col min="2034" max="2034" width="54.88671875" style="4" customWidth="1"/>
    <col min="2035" max="2035" width="7" style="4" customWidth="1"/>
    <col min="2036" max="2036" width="21.6640625" style="4" customWidth="1"/>
    <col min="2037" max="2037" width="16.33203125" style="4" customWidth="1"/>
    <col min="2038" max="2038" width="15.33203125" style="4" customWidth="1"/>
    <col min="2039" max="2039" width="15.5546875" style="4" customWidth="1"/>
    <col min="2040" max="2051" width="0" style="4" hidden="1" customWidth="1"/>
    <col min="2052" max="2289" width="8.88671875" style="4"/>
    <col min="2290" max="2290" width="54.88671875" style="4" customWidth="1"/>
    <col min="2291" max="2291" width="7" style="4" customWidth="1"/>
    <col min="2292" max="2292" width="21.6640625" style="4" customWidth="1"/>
    <col min="2293" max="2293" width="16.33203125" style="4" customWidth="1"/>
    <col min="2294" max="2294" width="15.33203125" style="4" customWidth="1"/>
    <col min="2295" max="2295" width="15.5546875" style="4" customWidth="1"/>
    <col min="2296" max="2307" width="0" style="4" hidden="1" customWidth="1"/>
    <col min="2308" max="2545" width="8.88671875" style="4"/>
    <col min="2546" max="2546" width="54.88671875" style="4" customWidth="1"/>
    <col min="2547" max="2547" width="7" style="4" customWidth="1"/>
    <col min="2548" max="2548" width="21.6640625" style="4" customWidth="1"/>
    <col min="2549" max="2549" width="16.33203125" style="4" customWidth="1"/>
    <col min="2550" max="2550" width="15.33203125" style="4" customWidth="1"/>
    <col min="2551" max="2551" width="15.5546875" style="4" customWidth="1"/>
    <col min="2552" max="2563" width="0" style="4" hidden="1" customWidth="1"/>
    <col min="2564" max="2801" width="8.88671875" style="4"/>
    <col min="2802" max="2802" width="54.88671875" style="4" customWidth="1"/>
    <col min="2803" max="2803" width="7" style="4" customWidth="1"/>
    <col min="2804" max="2804" width="21.6640625" style="4" customWidth="1"/>
    <col min="2805" max="2805" width="16.33203125" style="4" customWidth="1"/>
    <col min="2806" max="2806" width="15.33203125" style="4" customWidth="1"/>
    <col min="2807" max="2807" width="15.5546875" style="4" customWidth="1"/>
    <col min="2808" max="2819" width="0" style="4" hidden="1" customWidth="1"/>
    <col min="2820" max="3057" width="8.88671875" style="4"/>
    <col min="3058" max="3058" width="54.88671875" style="4" customWidth="1"/>
    <col min="3059" max="3059" width="7" style="4" customWidth="1"/>
    <col min="3060" max="3060" width="21.6640625" style="4" customWidth="1"/>
    <col min="3061" max="3061" width="16.33203125" style="4" customWidth="1"/>
    <col min="3062" max="3062" width="15.33203125" style="4" customWidth="1"/>
    <col min="3063" max="3063" width="15.5546875" style="4" customWidth="1"/>
    <col min="3064" max="3075" width="0" style="4" hidden="1" customWidth="1"/>
    <col min="3076" max="3313" width="8.88671875" style="4"/>
    <col min="3314" max="3314" width="54.88671875" style="4" customWidth="1"/>
    <col min="3315" max="3315" width="7" style="4" customWidth="1"/>
    <col min="3316" max="3316" width="21.6640625" style="4" customWidth="1"/>
    <col min="3317" max="3317" width="16.33203125" style="4" customWidth="1"/>
    <col min="3318" max="3318" width="15.33203125" style="4" customWidth="1"/>
    <col min="3319" max="3319" width="15.5546875" style="4" customWidth="1"/>
    <col min="3320" max="3331" width="0" style="4" hidden="1" customWidth="1"/>
    <col min="3332" max="3569" width="8.88671875" style="4"/>
    <col min="3570" max="3570" width="54.88671875" style="4" customWidth="1"/>
    <col min="3571" max="3571" width="7" style="4" customWidth="1"/>
    <col min="3572" max="3572" width="21.6640625" style="4" customWidth="1"/>
    <col min="3573" max="3573" width="16.33203125" style="4" customWidth="1"/>
    <col min="3574" max="3574" width="15.33203125" style="4" customWidth="1"/>
    <col min="3575" max="3575" width="15.5546875" style="4" customWidth="1"/>
    <col min="3576" max="3587" width="0" style="4" hidden="1" customWidth="1"/>
    <col min="3588" max="3825" width="8.88671875" style="4"/>
    <col min="3826" max="3826" width="54.88671875" style="4" customWidth="1"/>
    <col min="3827" max="3827" width="7" style="4" customWidth="1"/>
    <col min="3828" max="3828" width="21.6640625" style="4" customWidth="1"/>
    <col min="3829" max="3829" width="16.33203125" style="4" customWidth="1"/>
    <col min="3830" max="3830" width="15.33203125" style="4" customWidth="1"/>
    <col min="3831" max="3831" width="15.5546875" style="4" customWidth="1"/>
    <col min="3832" max="3843" width="0" style="4" hidden="1" customWidth="1"/>
    <col min="3844" max="4081" width="8.88671875" style="4"/>
    <col min="4082" max="4082" width="54.88671875" style="4" customWidth="1"/>
    <col min="4083" max="4083" width="7" style="4" customWidth="1"/>
    <col min="4084" max="4084" width="21.6640625" style="4" customWidth="1"/>
    <col min="4085" max="4085" width="16.33203125" style="4" customWidth="1"/>
    <col min="4086" max="4086" width="15.33203125" style="4" customWidth="1"/>
    <col min="4087" max="4087" width="15.5546875" style="4" customWidth="1"/>
    <col min="4088" max="4099" width="0" style="4" hidden="1" customWidth="1"/>
    <col min="4100" max="4337" width="8.88671875" style="4"/>
    <col min="4338" max="4338" width="54.88671875" style="4" customWidth="1"/>
    <col min="4339" max="4339" width="7" style="4" customWidth="1"/>
    <col min="4340" max="4340" width="21.6640625" style="4" customWidth="1"/>
    <col min="4341" max="4341" width="16.33203125" style="4" customWidth="1"/>
    <col min="4342" max="4342" width="15.33203125" style="4" customWidth="1"/>
    <col min="4343" max="4343" width="15.5546875" style="4" customWidth="1"/>
    <col min="4344" max="4355" width="0" style="4" hidden="1" customWidth="1"/>
    <col min="4356" max="4593" width="8.88671875" style="4"/>
    <col min="4594" max="4594" width="54.88671875" style="4" customWidth="1"/>
    <col min="4595" max="4595" width="7" style="4" customWidth="1"/>
    <col min="4596" max="4596" width="21.6640625" style="4" customWidth="1"/>
    <col min="4597" max="4597" width="16.33203125" style="4" customWidth="1"/>
    <col min="4598" max="4598" width="15.33203125" style="4" customWidth="1"/>
    <col min="4599" max="4599" width="15.5546875" style="4" customWidth="1"/>
    <col min="4600" max="4611" width="0" style="4" hidden="1" customWidth="1"/>
    <col min="4612" max="4849" width="8.88671875" style="4"/>
    <col min="4850" max="4850" width="54.88671875" style="4" customWidth="1"/>
    <col min="4851" max="4851" width="7" style="4" customWidth="1"/>
    <col min="4852" max="4852" width="21.6640625" style="4" customWidth="1"/>
    <col min="4853" max="4853" width="16.33203125" style="4" customWidth="1"/>
    <col min="4854" max="4854" width="15.33203125" style="4" customWidth="1"/>
    <col min="4855" max="4855" width="15.5546875" style="4" customWidth="1"/>
    <col min="4856" max="4867" width="0" style="4" hidden="1" customWidth="1"/>
    <col min="4868" max="5105" width="8.88671875" style="4"/>
    <col min="5106" max="5106" width="54.88671875" style="4" customWidth="1"/>
    <col min="5107" max="5107" width="7" style="4" customWidth="1"/>
    <col min="5108" max="5108" width="21.6640625" style="4" customWidth="1"/>
    <col min="5109" max="5109" width="16.33203125" style="4" customWidth="1"/>
    <col min="5110" max="5110" width="15.33203125" style="4" customWidth="1"/>
    <col min="5111" max="5111" width="15.5546875" style="4" customWidth="1"/>
    <col min="5112" max="5123" width="0" style="4" hidden="1" customWidth="1"/>
    <col min="5124" max="5361" width="8.88671875" style="4"/>
    <col min="5362" max="5362" width="54.88671875" style="4" customWidth="1"/>
    <col min="5363" max="5363" width="7" style="4" customWidth="1"/>
    <col min="5364" max="5364" width="21.6640625" style="4" customWidth="1"/>
    <col min="5365" max="5365" width="16.33203125" style="4" customWidth="1"/>
    <col min="5366" max="5366" width="15.33203125" style="4" customWidth="1"/>
    <col min="5367" max="5367" width="15.5546875" style="4" customWidth="1"/>
    <col min="5368" max="5379" width="0" style="4" hidden="1" customWidth="1"/>
    <col min="5380" max="5617" width="8.88671875" style="4"/>
    <col min="5618" max="5618" width="54.88671875" style="4" customWidth="1"/>
    <col min="5619" max="5619" width="7" style="4" customWidth="1"/>
    <col min="5620" max="5620" width="21.6640625" style="4" customWidth="1"/>
    <col min="5621" max="5621" width="16.33203125" style="4" customWidth="1"/>
    <col min="5622" max="5622" width="15.33203125" style="4" customWidth="1"/>
    <col min="5623" max="5623" width="15.5546875" style="4" customWidth="1"/>
    <col min="5624" max="5635" width="0" style="4" hidden="1" customWidth="1"/>
    <col min="5636" max="5873" width="8.88671875" style="4"/>
    <col min="5874" max="5874" width="54.88671875" style="4" customWidth="1"/>
    <col min="5875" max="5875" width="7" style="4" customWidth="1"/>
    <col min="5876" max="5876" width="21.6640625" style="4" customWidth="1"/>
    <col min="5877" max="5877" width="16.33203125" style="4" customWidth="1"/>
    <col min="5878" max="5878" width="15.33203125" style="4" customWidth="1"/>
    <col min="5879" max="5879" width="15.5546875" style="4" customWidth="1"/>
    <col min="5880" max="5891" width="0" style="4" hidden="1" customWidth="1"/>
    <col min="5892" max="6129" width="8.88671875" style="4"/>
    <col min="6130" max="6130" width="54.88671875" style="4" customWidth="1"/>
    <col min="6131" max="6131" width="7" style="4" customWidth="1"/>
    <col min="6132" max="6132" width="21.6640625" style="4" customWidth="1"/>
    <col min="6133" max="6133" width="16.33203125" style="4" customWidth="1"/>
    <col min="6134" max="6134" width="15.33203125" style="4" customWidth="1"/>
    <col min="6135" max="6135" width="15.5546875" style="4" customWidth="1"/>
    <col min="6136" max="6147" width="0" style="4" hidden="1" customWidth="1"/>
    <col min="6148" max="6385" width="8.88671875" style="4"/>
    <col min="6386" max="6386" width="54.88671875" style="4" customWidth="1"/>
    <col min="6387" max="6387" width="7" style="4" customWidth="1"/>
    <col min="6388" max="6388" width="21.6640625" style="4" customWidth="1"/>
    <col min="6389" max="6389" width="16.33203125" style="4" customWidth="1"/>
    <col min="6390" max="6390" width="15.33203125" style="4" customWidth="1"/>
    <col min="6391" max="6391" width="15.5546875" style="4" customWidth="1"/>
    <col min="6392" max="6403" width="0" style="4" hidden="1" customWidth="1"/>
    <col min="6404" max="6641" width="8.88671875" style="4"/>
    <col min="6642" max="6642" width="54.88671875" style="4" customWidth="1"/>
    <col min="6643" max="6643" width="7" style="4" customWidth="1"/>
    <col min="6644" max="6644" width="21.6640625" style="4" customWidth="1"/>
    <col min="6645" max="6645" width="16.33203125" style="4" customWidth="1"/>
    <col min="6646" max="6646" width="15.33203125" style="4" customWidth="1"/>
    <col min="6647" max="6647" width="15.5546875" style="4" customWidth="1"/>
    <col min="6648" max="6659" width="0" style="4" hidden="1" customWidth="1"/>
    <col min="6660" max="6897" width="8.88671875" style="4"/>
    <col min="6898" max="6898" width="54.88671875" style="4" customWidth="1"/>
    <col min="6899" max="6899" width="7" style="4" customWidth="1"/>
    <col min="6900" max="6900" width="21.6640625" style="4" customWidth="1"/>
    <col min="6901" max="6901" width="16.33203125" style="4" customWidth="1"/>
    <col min="6902" max="6902" width="15.33203125" style="4" customWidth="1"/>
    <col min="6903" max="6903" width="15.5546875" style="4" customWidth="1"/>
    <col min="6904" max="6915" width="0" style="4" hidden="1" customWidth="1"/>
    <col min="6916" max="7153" width="8.88671875" style="4"/>
    <col min="7154" max="7154" width="54.88671875" style="4" customWidth="1"/>
    <col min="7155" max="7155" width="7" style="4" customWidth="1"/>
    <col min="7156" max="7156" width="21.6640625" style="4" customWidth="1"/>
    <col min="7157" max="7157" width="16.33203125" style="4" customWidth="1"/>
    <col min="7158" max="7158" width="15.33203125" style="4" customWidth="1"/>
    <col min="7159" max="7159" width="15.5546875" style="4" customWidth="1"/>
    <col min="7160" max="7171" width="0" style="4" hidden="1" customWidth="1"/>
    <col min="7172" max="7409" width="8.88671875" style="4"/>
    <col min="7410" max="7410" width="54.88671875" style="4" customWidth="1"/>
    <col min="7411" max="7411" width="7" style="4" customWidth="1"/>
    <col min="7412" max="7412" width="21.6640625" style="4" customWidth="1"/>
    <col min="7413" max="7413" width="16.33203125" style="4" customWidth="1"/>
    <col min="7414" max="7414" width="15.33203125" style="4" customWidth="1"/>
    <col min="7415" max="7415" width="15.5546875" style="4" customWidth="1"/>
    <col min="7416" max="7427" width="0" style="4" hidden="1" customWidth="1"/>
    <col min="7428" max="7665" width="8.88671875" style="4"/>
    <col min="7666" max="7666" width="54.88671875" style="4" customWidth="1"/>
    <col min="7667" max="7667" width="7" style="4" customWidth="1"/>
    <col min="7668" max="7668" width="21.6640625" style="4" customWidth="1"/>
    <col min="7669" max="7669" width="16.33203125" style="4" customWidth="1"/>
    <col min="7670" max="7670" width="15.33203125" style="4" customWidth="1"/>
    <col min="7671" max="7671" width="15.5546875" style="4" customWidth="1"/>
    <col min="7672" max="7683" width="0" style="4" hidden="1" customWidth="1"/>
    <col min="7684" max="7921" width="8.88671875" style="4"/>
    <col min="7922" max="7922" width="54.88671875" style="4" customWidth="1"/>
    <col min="7923" max="7923" width="7" style="4" customWidth="1"/>
    <col min="7924" max="7924" width="21.6640625" style="4" customWidth="1"/>
    <col min="7925" max="7925" width="16.33203125" style="4" customWidth="1"/>
    <col min="7926" max="7926" width="15.33203125" style="4" customWidth="1"/>
    <col min="7927" max="7927" width="15.5546875" style="4" customWidth="1"/>
    <col min="7928" max="7939" width="0" style="4" hidden="1" customWidth="1"/>
    <col min="7940" max="8177" width="8.88671875" style="4"/>
    <col min="8178" max="8178" width="54.88671875" style="4" customWidth="1"/>
    <col min="8179" max="8179" width="7" style="4" customWidth="1"/>
    <col min="8180" max="8180" width="21.6640625" style="4" customWidth="1"/>
    <col min="8181" max="8181" width="16.33203125" style="4" customWidth="1"/>
    <col min="8182" max="8182" width="15.33203125" style="4" customWidth="1"/>
    <col min="8183" max="8183" width="15.5546875" style="4" customWidth="1"/>
    <col min="8184" max="8195" width="0" style="4" hidden="1" customWidth="1"/>
    <col min="8196" max="8433" width="8.88671875" style="4"/>
    <col min="8434" max="8434" width="54.88671875" style="4" customWidth="1"/>
    <col min="8435" max="8435" width="7" style="4" customWidth="1"/>
    <col min="8436" max="8436" width="21.6640625" style="4" customWidth="1"/>
    <col min="8437" max="8437" width="16.33203125" style="4" customWidth="1"/>
    <col min="8438" max="8438" width="15.33203125" style="4" customWidth="1"/>
    <col min="8439" max="8439" width="15.5546875" style="4" customWidth="1"/>
    <col min="8440" max="8451" width="0" style="4" hidden="1" customWidth="1"/>
    <col min="8452" max="8689" width="8.88671875" style="4"/>
    <col min="8690" max="8690" width="54.88671875" style="4" customWidth="1"/>
    <col min="8691" max="8691" width="7" style="4" customWidth="1"/>
    <col min="8692" max="8692" width="21.6640625" style="4" customWidth="1"/>
    <col min="8693" max="8693" width="16.33203125" style="4" customWidth="1"/>
    <col min="8694" max="8694" width="15.33203125" style="4" customWidth="1"/>
    <col min="8695" max="8695" width="15.5546875" style="4" customWidth="1"/>
    <col min="8696" max="8707" width="0" style="4" hidden="1" customWidth="1"/>
    <col min="8708" max="8945" width="8.88671875" style="4"/>
    <col min="8946" max="8946" width="54.88671875" style="4" customWidth="1"/>
    <col min="8947" max="8947" width="7" style="4" customWidth="1"/>
    <col min="8948" max="8948" width="21.6640625" style="4" customWidth="1"/>
    <col min="8949" max="8949" width="16.33203125" style="4" customWidth="1"/>
    <col min="8950" max="8950" width="15.33203125" style="4" customWidth="1"/>
    <col min="8951" max="8951" width="15.5546875" style="4" customWidth="1"/>
    <col min="8952" max="8963" width="0" style="4" hidden="1" customWidth="1"/>
    <col min="8964" max="9201" width="8.88671875" style="4"/>
    <col min="9202" max="9202" width="54.88671875" style="4" customWidth="1"/>
    <col min="9203" max="9203" width="7" style="4" customWidth="1"/>
    <col min="9204" max="9204" width="21.6640625" style="4" customWidth="1"/>
    <col min="9205" max="9205" width="16.33203125" style="4" customWidth="1"/>
    <col min="9206" max="9206" width="15.33203125" style="4" customWidth="1"/>
    <col min="9207" max="9207" width="15.5546875" style="4" customWidth="1"/>
    <col min="9208" max="9219" width="0" style="4" hidden="1" customWidth="1"/>
    <col min="9220" max="9457" width="8.88671875" style="4"/>
    <col min="9458" max="9458" width="54.88671875" style="4" customWidth="1"/>
    <col min="9459" max="9459" width="7" style="4" customWidth="1"/>
    <col min="9460" max="9460" width="21.6640625" style="4" customWidth="1"/>
    <col min="9461" max="9461" width="16.33203125" style="4" customWidth="1"/>
    <col min="9462" max="9462" width="15.33203125" style="4" customWidth="1"/>
    <col min="9463" max="9463" width="15.5546875" style="4" customWidth="1"/>
    <col min="9464" max="9475" width="0" style="4" hidden="1" customWidth="1"/>
    <col min="9476" max="9713" width="8.88671875" style="4"/>
    <col min="9714" max="9714" width="54.88671875" style="4" customWidth="1"/>
    <col min="9715" max="9715" width="7" style="4" customWidth="1"/>
    <col min="9716" max="9716" width="21.6640625" style="4" customWidth="1"/>
    <col min="9717" max="9717" width="16.33203125" style="4" customWidth="1"/>
    <col min="9718" max="9718" width="15.33203125" style="4" customWidth="1"/>
    <col min="9719" max="9719" width="15.5546875" style="4" customWidth="1"/>
    <col min="9720" max="9731" width="0" style="4" hidden="1" customWidth="1"/>
    <col min="9732" max="9969" width="8.88671875" style="4"/>
    <col min="9970" max="9970" width="54.88671875" style="4" customWidth="1"/>
    <col min="9971" max="9971" width="7" style="4" customWidth="1"/>
    <col min="9972" max="9972" width="21.6640625" style="4" customWidth="1"/>
    <col min="9973" max="9973" width="16.33203125" style="4" customWidth="1"/>
    <col min="9974" max="9974" width="15.33203125" style="4" customWidth="1"/>
    <col min="9975" max="9975" width="15.5546875" style="4" customWidth="1"/>
    <col min="9976" max="9987" width="0" style="4" hidden="1" customWidth="1"/>
    <col min="9988" max="10225" width="8.88671875" style="4"/>
    <col min="10226" max="10226" width="54.88671875" style="4" customWidth="1"/>
    <col min="10227" max="10227" width="7" style="4" customWidth="1"/>
    <col min="10228" max="10228" width="21.6640625" style="4" customWidth="1"/>
    <col min="10229" max="10229" width="16.33203125" style="4" customWidth="1"/>
    <col min="10230" max="10230" width="15.33203125" style="4" customWidth="1"/>
    <col min="10231" max="10231" width="15.5546875" style="4" customWidth="1"/>
    <col min="10232" max="10243" width="0" style="4" hidden="1" customWidth="1"/>
    <col min="10244" max="10481" width="8.88671875" style="4"/>
    <col min="10482" max="10482" width="54.88671875" style="4" customWidth="1"/>
    <col min="10483" max="10483" width="7" style="4" customWidth="1"/>
    <col min="10484" max="10484" width="21.6640625" style="4" customWidth="1"/>
    <col min="10485" max="10485" width="16.33203125" style="4" customWidth="1"/>
    <col min="10486" max="10486" width="15.33203125" style="4" customWidth="1"/>
    <col min="10487" max="10487" width="15.5546875" style="4" customWidth="1"/>
    <col min="10488" max="10499" width="0" style="4" hidden="1" customWidth="1"/>
    <col min="10500" max="10737" width="8.88671875" style="4"/>
    <col min="10738" max="10738" width="54.88671875" style="4" customWidth="1"/>
    <col min="10739" max="10739" width="7" style="4" customWidth="1"/>
    <col min="10740" max="10740" width="21.6640625" style="4" customWidth="1"/>
    <col min="10741" max="10741" width="16.33203125" style="4" customWidth="1"/>
    <col min="10742" max="10742" width="15.33203125" style="4" customWidth="1"/>
    <col min="10743" max="10743" width="15.5546875" style="4" customWidth="1"/>
    <col min="10744" max="10755" width="0" style="4" hidden="1" customWidth="1"/>
    <col min="10756" max="10993" width="8.88671875" style="4"/>
    <col min="10994" max="10994" width="54.88671875" style="4" customWidth="1"/>
    <col min="10995" max="10995" width="7" style="4" customWidth="1"/>
    <col min="10996" max="10996" width="21.6640625" style="4" customWidth="1"/>
    <col min="10997" max="10997" width="16.33203125" style="4" customWidth="1"/>
    <col min="10998" max="10998" width="15.33203125" style="4" customWidth="1"/>
    <col min="10999" max="10999" width="15.5546875" style="4" customWidth="1"/>
    <col min="11000" max="11011" width="0" style="4" hidden="1" customWidth="1"/>
    <col min="11012" max="11249" width="8.88671875" style="4"/>
    <col min="11250" max="11250" width="54.88671875" style="4" customWidth="1"/>
    <col min="11251" max="11251" width="7" style="4" customWidth="1"/>
    <col min="11252" max="11252" width="21.6640625" style="4" customWidth="1"/>
    <col min="11253" max="11253" width="16.33203125" style="4" customWidth="1"/>
    <col min="11254" max="11254" width="15.33203125" style="4" customWidth="1"/>
    <col min="11255" max="11255" width="15.5546875" style="4" customWidth="1"/>
    <col min="11256" max="11267" width="0" style="4" hidden="1" customWidth="1"/>
    <col min="11268" max="11505" width="8.88671875" style="4"/>
    <col min="11506" max="11506" width="54.88671875" style="4" customWidth="1"/>
    <col min="11507" max="11507" width="7" style="4" customWidth="1"/>
    <col min="11508" max="11508" width="21.6640625" style="4" customWidth="1"/>
    <col min="11509" max="11509" width="16.33203125" style="4" customWidth="1"/>
    <col min="11510" max="11510" width="15.33203125" style="4" customWidth="1"/>
    <col min="11511" max="11511" width="15.5546875" style="4" customWidth="1"/>
    <col min="11512" max="11523" width="0" style="4" hidden="1" customWidth="1"/>
    <col min="11524" max="11761" width="8.88671875" style="4"/>
    <col min="11762" max="11762" width="54.88671875" style="4" customWidth="1"/>
    <col min="11763" max="11763" width="7" style="4" customWidth="1"/>
    <col min="11764" max="11764" width="21.6640625" style="4" customWidth="1"/>
    <col min="11765" max="11765" width="16.33203125" style="4" customWidth="1"/>
    <col min="11766" max="11766" width="15.33203125" style="4" customWidth="1"/>
    <col min="11767" max="11767" width="15.5546875" style="4" customWidth="1"/>
    <col min="11768" max="11779" width="0" style="4" hidden="1" customWidth="1"/>
    <col min="11780" max="12017" width="8.88671875" style="4"/>
    <col min="12018" max="12018" width="54.88671875" style="4" customWidth="1"/>
    <col min="12019" max="12019" width="7" style="4" customWidth="1"/>
    <col min="12020" max="12020" width="21.6640625" style="4" customWidth="1"/>
    <col min="12021" max="12021" width="16.33203125" style="4" customWidth="1"/>
    <col min="12022" max="12022" width="15.33203125" style="4" customWidth="1"/>
    <col min="12023" max="12023" width="15.5546875" style="4" customWidth="1"/>
    <col min="12024" max="12035" width="0" style="4" hidden="1" customWidth="1"/>
    <col min="12036" max="12273" width="8.88671875" style="4"/>
    <col min="12274" max="12274" width="54.88671875" style="4" customWidth="1"/>
    <col min="12275" max="12275" width="7" style="4" customWidth="1"/>
    <col min="12276" max="12276" width="21.6640625" style="4" customWidth="1"/>
    <col min="12277" max="12277" width="16.33203125" style="4" customWidth="1"/>
    <col min="12278" max="12278" width="15.33203125" style="4" customWidth="1"/>
    <col min="12279" max="12279" width="15.5546875" style="4" customWidth="1"/>
    <col min="12280" max="12291" width="0" style="4" hidden="1" customWidth="1"/>
    <col min="12292" max="12529" width="8.88671875" style="4"/>
    <col min="12530" max="12530" width="54.88671875" style="4" customWidth="1"/>
    <col min="12531" max="12531" width="7" style="4" customWidth="1"/>
    <col min="12532" max="12532" width="21.6640625" style="4" customWidth="1"/>
    <col min="12533" max="12533" width="16.33203125" style="4" customWidth="1"/>
    <col min="12534" max="12534" width="15.33203125" style="4" customWidth="1"/>
    <col min="12535" max="12535" width="15.5546875" style="4" customWidth="1"/>
    <col min="12536" max="12547" width="0" style="4" hidden="1" customWidth="1"/>
    <col min="12548" max="12785" width="8.88671875" style="4"/>
    <col min="12786" max="12786" width="54.88671875" style="4" customWidth="1"/>
    <col min="12787" max="12787" width="7" style="4" customWidth="1"/>
    <col min="12788" max="12788" width="21.6640625" style="4" customWidth="1"/>
    <col min="12789" max="12789" width="16.33203125" style="4" customWidth="1"/>
    <col min="12790" max="12790" width="15.33203125" style="4" customWidth="1"/>
    <col min="12791" max="12791" width="15.5546875" style="4" customWidth="1"/>
    <col min="12792" max="12803" width="0" style="4" hidden="1" customWidth="1"/>
    <col min="12804" max="13041" width="8.88671875" style="4"/>
    <col min="13042" max="13042" width="54.88671875" style="4" customWidth="1"/>
    <col min="13043" max="13043" width="7" style="4" customWidth="1"/>
    <col min="13044" max="13044" width="21.6640625" style="4" customWidth="1"/>
    <col min="13045" max="13045" width="16.33203125" style="4" customWidth="1"/>
    <col min="13046" max="13046" width="15.33203125" style="4" customWidth="1"/>
    <col min="13047" max="13047" width="15.5546875" style="4" customWidth="1"/>
    <col min="13048" max="13059" width="0" style="4" hidden="1" customWidth="1"/>
    <col min="13060" max="13297" width="8.88671875" style="4"/>
    <col min="13298" max="13298" width="54.88671875" style="4" customWidth="1"/>
    <col min="13299" max="13299" width="7" style="4" customWidth="1"/>
    <col min="13300" max="13300" width="21.6640625" style="4" customWidth="1"/>
    <col min="13301" max="13301" width="16.33203125" style="4" customWidth="1"/>
    <col min="13302" max="13302" width="15.33203125" style="4" customWidth="1"/>
    <col min="13303" max="13303" width="15.5546875" style="4" customWidth="1"/>
    <col min="13304" max="13315" width="0" style="4" hidden="1" customWidth="1"/>
    <col min="13316" max="13553" width="8.88671875" style="4"/>
    <col min="13554" max="13554" width="54.88671875" style="4" customWidth="1"/>
    <col min="13555" max="13555" width="7" style="4" customWidth="1"/>
    <col min="13556" max="13556" width="21.6640625" style="4" customWidth="1"/>
    <col min="13557" max="13557" width="16.33203125" style="4" customWidth="1"/>
    <col min="13558" max="13558" width="15.33203125" style="4" customWidth="1"/>
    <col min="13559" max="13559" width="15.5546875" style="4" customWidth="1"/>
    <col min="13560" max="13571" width="0" style="4" hidden="1" customWidth="1"/>
    <col min="13572" max="13809" width="8.88671875" style="4"/>
    <col min="13810" max="13810" width="54.88671875" style="4" customWidth="1"/>
    <col min="13811" max="13811" width="7" style="4" customWidth="1"/>
    <col min="13812" max="13812" width="21.6640625" style="4" customWidth="1"/>
    <col min="13813" max="13813" width="16.33203125" style="4" customWidth="1"/>
    <col min="13814" max="13814" width="15.33203125" style="4" customWidth="1"/>
    <col min="13815" max="13815" width="15.5546875" style="4" customWidth="1"/>
    <col min="13816" max="13827" width="0" style="4" hidden="1" customWidth="1"/>
    <col min="13828" max="14065" width="8.88671875" style="4"/>
    <col min="14066" max="14066" width="54.88671875" style="4" customWidth="1"/>
    <col min="14067" max="14067" width="7" style="4" customWidth="1"/>
    <col min="14068" max="14068" width="21.6640625" style="4" customWidth="1"/>
    <col min="14069" max="14069" width="16.33203125" style="4" customWidth="1"/>
    <col min="14070" max="14070" width="15.33203125" style="4" customWidth="1"/>
    <col min="14071" max="14071" width="15.5546875" style="4" customWidth="1"/>
    <col min="14072" max="14083" width="0" style="4" hidden="1" customWidth="1"/>
    <col min="14084" max="14321" width="8.88671875" style="4"/>
    <col min="14322" max="14322" width="54.88671875" style="4" customWidth="1"/>
    <col min="14323" max="14323" width="7" style="4" customWidth="1"/>
    <col min="14324" max="14324" width="21.6640625" style="4" customWidth="1"/>
    <col min="14325" max="14325" width="16.33203125" style="4" customWidth="1"/>
    <col min="14326" max="14326" width="15.33203125" style="4" customWidth="1"/>
    <col min="14327" max="14327" width="15.5546875" style="4" customWidth="1"/>
    <col min="14328" max="14339" width="0" style="4" hidden="1" customWidth="1"/>
    <col min="14340" max="14577" width="8.88671875" style="4"/>
    <col min="14578" max="14578" width="54.88671875" style="4" customWidth="1"/>
    <col min="14579" max="14579" width="7" style="4" customWidth="1"/>
    <col min="14580" max="14580" width="21.6640625" style="4" customWidth="1"/>
    <col min="14581" max="14581" width="16.33203125" style="4" customWidth="1"/>
    <col min="14582" max="14582" width="15.33203125" style="4" customWidth="1"/>
    <col min="14583" max="14583" width="15.5546875" style="4" customWidth="1"/>
    <col min="14584" max="14595" width="0" style="4" hidden="1" customWidth="1"/>
    <col min="14596" max="14833" width="8.88671875" style="4"/>
    <col min="14834" max="14834" width="54.88671875" style="4" customWidth="1"/>
    <col min="14835" max="14835" width="7" style="4" customWidth="1"/>
    <col min="14836" max="14836" width="21.6640625" style="4" customWidth="1"/>
    <col min="14837" max="14837" width="16.33203125" style="4" customWidth="1"/>
    <col min="14838" max="14838" width="15.33203125" style="4" customWidth="1"/>
    <col min="14839" max="14839" width="15.5546875" style="4" customWidth="1"/>
    <col min="14840" max="14851" width="0" style="4" hidden="1" customWidth="1"/>
    <col min="14852" max="15089" width="8.88671875" style="4"/>
    <col min="15090" max="15090" width="54.88671875" style="4" customWidth="1"/>
    <col min="15091" max="15091" width="7" style="4" customWidth="1"/>
    <col min="15092" max="15092" width="21.6640625" style="4" customWidth="1"/>
    <col min="15093" max="15093" width="16.33203125" style="4" customWidth="1"/>
    <col min="15094" max="15094" width="15.33203125" style="4" customWidth="1"/>
    <col min="15095" max="15095" width="15.5546875" style="4" customWidth="1"/>
    <col min="15096" max="15107" width="0" style="4" hidden="1" customWidth="1"/>
    <col min="15108" max="15345" width="8.88671875" style="4"/>
    <col min="15346" max="15346" width="54.88671875" style="4" customWidth="1"/>
    <col min="15347" max="15347" width="7" style="4" customWidth="1"/>
    <col min="15348" max="15348" width="21.6640625" style="4" customWidth="1"/>
    <col min="15349" max="15349" width="16.33203125" style="4" customWidth="1"/>
    <col min="15350" max="15350" width="15.33203125" style="4" customWidth="1"/>
    <col min="15351" max="15351" width="15.5546875" style="4" customWidth="1"/>
    <col min="15352" max="15363" width="0" style="4" hidden="1" customWidth="1"/>
    <col min="15364" max="15601" width="8.88671875" style="4"/>
    <col min="15602" max="15602" width="54.88671875" style="4" customWidth="1"/>
    <col min="15603" max="15603" width="7" style="4" customWidth="1"/>
    <col min="15604" max="15604" width="21.6640625" style="4" customWidth="1"/>
    <col min="15605" max="15605" width="16.33203125" style="4" customWidth="1"/>
    <col min="15606" max="15606" width="15.33203125" style="4" customWidth="1"/>
    <col min="15607" max="15607" width="15.5546875" style="4" customWidth="1"/>
    <col min="15608" max="15619" width="0" style="4" hidden="1" customWidth="1"/>
    <col min="15620" max="15857" width="8.88671875" style="4"/>
    <col min="15858" max="15858" width="54.88671875" style="4" customWidth="1"/>
    <col min="15859" max="15859" width="7" style="4" customWidth="1"/>
    <col min="15860" max="15860" width="21.6640625" style="4" customWidth="1"/>
    <col min="15861" max="15861" width="16.33203125" style="4" customWidth="1"/>
    <col min="15862" max="15862" width="15.33203125" style="4" customWidth="1"/>
    <col min="15863" max="15863" width="15.5546875" style="4" customWidth="1"/>
    <col min="15864" max="15875" width="0" style="4" hidden="1" customWidth="1"/>
    <col min="15876" max="16113" width="8.88671875" style="4"/>
    <col min="16114" max="16114" width="54.88671875" style="4" customWidth="1"/>
    <col min="16115" max="16115" width="7" style="4" customWidth="1"/>
    <col min="16116" max="16116" width="21.6640625" style="4" customWidth="1"/>
    <col min="16117" max="16117" width="16.33203125" style="4" customWidth="1"/>
    <col min="16118" max="16118" width="15.33203125" style="4" customWidth="1"/>
    <col min="16119" max="16119" width="15.5546875" style="4" customWidth="1"/>
    <col min="16120" max="16131" width="0" style="4" hidden="1" customWidth="1"/>
    <col min="16132" max="16384" width="8.88671875" style="4"/>
  </cols>
  <sheetData>
    <row r="1" spans="1:22" x14ac:dyDescent="0.25">
      <c r="B1" s="2"/>
      <c r="C1" s="3"/>
      <c r="D1" s="112" t="s">
        <v>369</v>
      </c>
      <c r="E1" s="112"/>
      <c r="F1" s="112"/>
    </row>
    <row r="2" spans="1:22" x14ac:dyDescent="0.25">
      <c r="B2" s="5"/>
      <c r="C2" s="3"/>
      <c r="D2" s="112"/>
      <c r="E2" s="112"/>
      <c r="F2" s="112"/>
    </row>
    <row r="3" spans="1:22" x14ac:dyDescent="0.25">
      <c r="B3" s="5"/>
      <c r="C3" s="3"/>
      <c r="D3" s="112"/>
      <c r="E3" s="112"/>
      <c r="F3" s="112"/>
    </row>
    <row r="4" spans="1:22" x14ac:dyDescent="0.25">
      <c r="B4" s="5"/>
      <c r="C4" s="3"/>
      <c r="D4" s="112"/>
      <c r="E4" s="112"/>
      <c r="F4" s="112"/>
    </row>
    <row r="5" spans="1:22" x14ac:dyDescent="0.25">
      <c r="B5" s="5"/>
      <c r="C5" s="3"/>
      <c r="D5" s="112"/>
      <c r="E5" s="112"/>
      <c r="F5" s="112"/>
    </row>
    <row r="6" spans="1:22" s="6" customFormat="1" ht="17.399999999999999" x14ac:dyDescent="0.3">
      <c r="A6" s="115" t="s">
        <v>329</v>
      </c>
      <c r="B6" s="115"/>
      <c r="C6" s="115"/>
      <c r="D6" s="115"/>
      <c r="E6" s="115"/>
      <c r="F6" s="115"/>
      <c r="V6" s="75"/>
    </row>
    <row r="7" spans="1:22" x14ac:dyDescent="0.25">
      <c r="A7" s="7"/>
      <c r="B7" s="8"/>
      <c r="C7" s="8"/>
      <c r="F7" s="10" t="s">
        <v>0</v>
      </c>
    </row>
    <row r="8" spans="1:22" x14ac:dyDescent="0.25">
      <c r="A8" s="116" t="s">
        <v>1</v>
      </c>
      <c r="B8" s="117" t="s">
        <v>2</v>
      </c>
      <c r="C8" s="117"/>
      <c r="D8" s="118" t="s">
        <v>3</v>
      </c>
      <c r="E8" s="118" t="s">
        <v>4</v>
      </c>
      <c r="F8" s="118" t="s">
        <v>330</v>
      </c>
    </row>
    <row r="9" spans="1:22" ht="36" x14ac:dyDescent="0.25">
      <c r="A9" s="116"/>
      <c r="B9" s="11" t="s">
        <v>5</v>
      </c>
      <c r="C9" s="11" t="s">
        <v>6</v>
      </c>
      <c r="D9" s="118"/>
      <c r="E9" s="118"/>
      <c r="F9" s="118"/>
    </row>
    <row r="10" spans="1:22" x14ac:dyDescent="0.25">
      <c r="A10" s="12" t="s">
        <v>7</v>
      </c>
      <c r="B10" s="13" t="s">
        <v>8</v>
      </c>
      <c r="C10" s="14" t="s">
        <v>9</v>
      </c>
      <c r="D10" s="15">
        <f>+D11+D27+D40+D48+D55+D58+D72+D82+D93+D102+D153+D17</f>
        <v>805154000</v>
      </c>
      <c r="E10" s="15">
        <f>+E11+E27+E40+E48+E55+E58+E72+E82+E93+E102+E153+E17</f>
        <v>842790000</v>
      </c>
      <c r="F10" s="15">
        <f>+F11+F27+F40+F48+F55+F58+F72+F82+F93+F102+F153+F17</f>
        <v>819860300</v>
      </c>
    </row>
    <row r="11" spans="1:22" s="17" customFormat="1" ht="13.8" x14ac:dyDescent="0.25">
      <c r="A11" s="12" t="s">
        <v>10</v>
      </c>
      <c r="B11" s="13" t="s">
        <v>8</v>
      </c>
      <c r="C11" s="16" t="s">
        <v>11</v>
      </c>
      <c r="D11" s="15">
        <f>+D12</f>
        <v>442012000</v>
      </c>
      <c r="E11" s="15">
        <f>+E12</f>
        <v>466382000</v>
      </c>
      <c r="F11" s="15">
        <f>+F12</f>
        <v>498189000</v>
      </c>
      <c r="V11" s="76"/>
    </row>
    <row r="12" spans="1:22" s="18" customFormat="1" x14ac:dyDescent="0.25">
      <c r="A12" s="12" t="s">
        <v>12</v>
      </c>
      <c r="B12" s="13" t="s">
        <v>8</v>
      </c>
      <c r="C12" s="16" t="s">
        <v>13</v>
      </c>
      <c r="D12" s="15">
        <f>+D13+D14+D16+D15</f>
        <v>442012000</v>
      </c>
      <c r="E12" s="15">
        <f>+E13+E14+E16+E15</f>
        <v>466382000</v>
      </c>
      <c r="F12" s="15">
        <f>+F13+F14+F16+F15</f>
        <v>498189000</v>
      </c>
      <c r="V12" s="77"/>
    </row>
    <row r="13" spans="1:22" ht="66" x14ac:dyDescent="0.25">
      <c r="A13" s="19" t="s">
        <v>14</v>
      </c>
      <c r="B13" s="20" t="s">
        <v>15</v>
      </c>
      <c r="C13" s="20" t="s">
        <v>16</v>
      </c>
      <c r="D13" s="15">
        <v>426654000</v>
      </c>
      <c r="E13" s="15">
        <v>449693000</v>
      </c>
      <c r="F13" s="15">
        <v>479822000</v>
      </c>
    </row>
    <row r="14" spans="1:22" ht="92.4" x14ac:dyDescent="0.25">
      <c r="A14" s="21" t="s">
        <v>17</v>
      </c>
      <c r="B14" s="20" t="s">
        <v>15</v>
      </c>
      <c r="C14" s="20" t="s">
        <v>18</v>
      </c>
      <c r="D14" s="15">
        <v>8634000</v>
      </c>
      <c r="E14" s="15">
        <v>9092000</v>
      </c>
      <c r="F14" s="15">
        <v>9673000</v>
      </c>
    </row>
    <row r="15" spans="1:22" ht="39.6" x14ac:dyDescent="0.25">
      <c r="A15" s="21" t="s">
        <v>19</v>
      </c>
      <c r="B15" s="20" t="s">
        <v>15</v>
      </c>
      <c r="C15" s="20" t="s">
        <v>20</v>
      </c>
      <c r="D15" s="15">
        <v>4099000</v>
      </c>
      <c r="E15" s="15">
        <v>4316000</v>
      </c>
      <c r="F15" s="15">
        <v>4592000</v>
      </c>
    </row>
    <row r="16" spans="1:22" ht="79.2" x14ac:dyDescent="0.25">
      <c r="A16" s="21" t="s">
        <v>21</v>
      </c>
      <c r="B16" s="20" t="s">
        <v>15</v>
      </c>
      <c r="C16" s="20" t="s">
        <v>22</v>
      </c>
      <c r="D16" s="15">
        <v>2625000</v>
      </c>
      <c r="E16" s="15">
        <v>3281000</v>
      </c>
      <c r="F16" s="15">
        <v>4102000</v>
      </c>
    </row>
    <row r="17" spans="1:22" ht="26.4" x14ac:dyDescent="0.25">
      <c r="A17" s="21" t="s">
        <v>23</v>
      </c>
      <c r="B17" s="20" t="s">
        <v>8</v>
      </c>
      <c r="C17" s="20" t="s">
        <v>24</v>
      </c>
      <c r="D17" s="15">
        <f>+D18</f>
        <v>8579000</v>
      </c>
      <c r="E17" s="15">
        <f>+E18</f>
        <v>8690000</v>
      </c>
      <c r="F17" s="15">
        <f>+F18</f>
        <v>9065000</v>
      </c>
    </row>
    <row r="18" spans="1:22" ht="26.4" x14ac:dyDescent="0.25">
      <c r="A18" s="21" t="s">
        <v>25</v>
      </c>
      <c r="B18" s="20" t="s">
        <v>8</v>
      </c>
      <c r="C18" s="20" t="s">
        <v>26</v>
      </c>
      <c r="D18" s="15">
        <f>+D19+D21+D23+D25</f>
        <v>8579000</v>
      </c>
      <c r="E18" s="15">
        <f>+E19+E21+E23+E25</f>
        <v>8690000</v>
      </c>
      <c r="F18" s="15">
        <f>+F19+F21+F23+F25</f>
        <v>9065000</v>
      </c>
    </row>
    <row r="19" spans="1:22" ht="66" x14ac:dyDescent="0.25">
      <c r="A19" s="21" t="s">
        <v>370</v>
      </c>
      <c r="B19" s="20" t="s">
        <v>8</v>
      </c>
      <c r="C19" s="20" t="s">
        <v>28</v>
      </c>
      <c r="D19" s="15">
        <f>+D20</f>
        <v>3111000</v>
      </c>
      <c r="E19" s="15">
        <f t="shared" ref="E19:F19" si="0">+E20</f>
        <v>3217000</v>
      </c>
      <c r="F19" s="15">
        <f t="shared" si="0"/>
        <v>3345000</v>
      </c>
    </row>
    <row r="20" spans="1:22" ht="92.4" x14ac:dyDescent="0.25">
      <c r="A20" s="21" t="s">
        <v>371</v>
      </c>
      <c r="B20" s="91">
        <v>100</v>
      </c>
      <c r="C20" s="92" t="s">
        <v>372</v>
      </c>
      <c r="D20" s="15">
        <v>3111000</v>
      </c>
      <c r="E20" s="15">
        <v>3217000</v>
      </c>
      <c r="F20" s="15">
        <v>3345000</v>
      </c>
    </row>
    <row r="21" spans="1:22" ht="79.2" x14ac:dyDescent="0.25">
      <c r="A21" s="21" t="s">
        <v>373</v>
      </c>
      <c r="B21" s="20" t="s">
        <v>8</v>
      </c>
      <c r="C21" s="20" t="s">
        <v>29</v>
      </c>
      <c r="D21" s="15">
        <f>+D22</f>
        <v>22000</v>
      </c>
      <c r="E21" s="15">
        <f>+E22</f>
        <v>23000</v>
      </c>
      <c r="F21" s="15">
        <f>+F22</f>
        <v>24000</v>
      </c>
    </row>
    <row r="22" spans="1:22" ht="105.6" x14ac:dyDescent="0.25">
      <c r="A22" s="21" t="s">
        <v>374</v>
      </c>
      <c r="B22" s="20" t="s">
        <v>27</v>
      </c>
      <c r="C22" s="92" t="s">
        <v>375</v>
      </c>
      <c r="D22" s="15">
        <v>22000</v>
      </c>
      <c r="E22" s="15">
        <v>23000</v>
      </c>
      <c r="F22" s="15">
        <v>24000</v>
      </c>
    </row>
    <row r="23" spans="1:22" ht="66" x14ac:dyDescent="0.25">
      <c r="A23" s="21" t="s">
        <v>30</v>
      </c>
      <c r="B23" s="20" t="s">
        <v>8</v>
      </c>
      <c r="C23" s="20" t="s">
        <v>31</v>
      </c>
      <c r="D23" s="15">
        <f>+D24</f>
        <v>6024000</v>
      </c>
      <c r="E23" s="15">
        <f>+E24</f>
        <v>6150000</v>
      </c>
      <c r="F23" s="15">
        <f>+F24</f>
        <v>6396000</v>
      </c>
    </row>
    <row r="24" spans="1:22" ht="92.4" x14ac:dyDescent="0.25">
      <c r="A24" s="21" t="s">
        <v>376</v>
      </c>
      <c r="B24" s="20" t="s">
        <v>27</v>
      </c>
      <c r="C24" s="92" t="s">
        <v>377</v>
      </c>
      <c r="D24" s="15">
        <v>6024000</v>
      </c>
      <c r="E24" s="15">
        <v>6150000</v>
      </c>
      <c r="F24" s="15">
        <v>6396000</v>
      </c>
    </row>
    <row r="25" spans="1:22" ht="66" x14ac:dyDescent="0.25">
      <c r="A25" s="21" t="s">
        <v>378</v>
      </c>
      <c r="B25" s="20" t="s">
        <v>8</v>
      </c>
      <c r="C25" s="20" t="s">
        <v>32</v>
      </c>
      <c r="D25" s="15">
        <f>+D26</f>
        <v>-578000</v>
      </c>
      <c r="E25" s="15">
        <f t="shared" ref="E25:F25" si="1">+E26</f>
        <v>-700000</v>
      </c>
      <c r="F25" s="15">
        <f t="shared" si="1"/>
        <v>-700000</v>
      </c>
    </row>
    <row r="26" spans="1:22" ht="92.4" x14ac:dyDescent="0.25">
      <c r="A26" s="21" t="s">
        <v>379</v>
      </c>
      <c r="B26" s="20" t="s">
        <v>27</v>
      </c>
      <c r="C26" s="92" t="s">
        <v>380</v>
      </c>
      <c r="D26" s="15">
        <v>-578000</v>
      </c>
      <c r="E26" s="15">
        <v>-700000</v>
      </c>
      <c r="F26" s="15">
        <v>-700000</v>
      </c>
    </row>
    <row r="27" spans="1:22" s="18" customFormat="1" x14ac:dyDescent="0.25">
      <c r="A27" s="12" t="s">
        <v>33</v>
      </c>
      <c r="B27" s="20" t="s">
        <v>8</v>
      </c>
      <c r="C27" s="16" t="s">
        <v>34</v>
      </c>
      <c r="D27" s="15">
        <f>+D33+D36+D38+D28</f>
        <v>151747000</v>
      </c>
      <c r="E27" s="15">
        <f>+E33+E36+E38+E28</f>
        <v>161164000</v>
      </c>
      <c r="F27" s="15">
        <f>+F33+F36+F38+F28</f>
        <v>104883000</v>
      </c>
      <c r="V27" s="77"/>
    </row>
    <row r="28" spans="1:22" s="18" customFormat="1" ht="26.4" x14ac:dyDescent="0.25">
      <c r="A28" s="12" t="s">
        <v>35</v>
      </c>
      <c r="B28" s="20" t="s">
        <v>8</v>
      </c>
      <c r="C28" s="84" t="s">
        <v>36</v>
      </c>
      <c r="D28" s="15">
        <f>+D29+D31</f>
        <v>75000000</v>
      </c>
      <c r="E28" s="15">
        <f t="shared" ref="E28:F28" si="2">+E29+E31</f>
        <v>79800000</v>
      </c>
      <c r="F28" s="15">
        <f t="shared" si="2"/>
        <v>83700000</v>
      </c>
      <c r="V28" s="77"/>
    </row>
    <row r="29" spans="1:22" s="18" customFormat="1" ht="26.4" x14ac:dyDescent="0.25">
      <c r="A29" s="12" t="s">
        <v>37</v>
      </c>
      <c r="B29" s="20" t="s">
        <v>8</v>
      </c>
      <c r="C29" s="84" t="s">
        <v>38</v>
      </c>
      <c r="D29" s="15">
        <f>+D30</f>
        <v>55000000</v>
      </c>
      <c r="E29" s="15">
        <f>+E30</f>
        <v>58300000</v>
      </c>
      <c r="F29" s="15">
        <f>+F30</f>
        <v>61000000</v>
      </c>
      <c r="V29" s="77"/>
    </row>
    <row r="30" spans="1:22" s="18" customFormat="1" ht="26.4" x14ac:dyDescent="0.25">
      <c r="A30" s="12" t="s">
        <v>37</v>
      </c>
      <c r="B30" s="20" t="s">
        <v>15</v>
      </c>
      <c r="C30" s="84" t="s">
        <v>39</v>
      </c>
      <c r="D30" s="15">
        <v>55000000</v>
      </c>
      <c r="E30" s="15">
        <v>58300000</v>
      </c>
      <c r="F30" s="15">
        <v>61000000</v>
      </c>
      <c r="V30" s="77"/>
    </row>
    <row r="31" spans="1:22" s="18" customFormat="1" ht="39.6" x14ac:dyDescent="0.25">
      <c r="A31" s="12" t="s">
        <v>40</v>
      </c>
      <c r="B31" s="20" t="s">
        <v>8</v>
      </c>
      <c r="C31" s="84" t="s">
        <v>41</v>
      </c>
      <c r="D31" s="15">
        <f>+D32</f>
        <v>20000000</v>
      </c>
      <c r="E31" s="15">
        <f t="shared" ref="E31:F31" si="3">+E32</f>
        <v>21500000</v>
      </c>
      <c r="F31" s="15">
        <f t="shared" si="3"/>
        <v>22700000</v>
      </c>
      <c r="V31" s="77"/>
    </row>
    <row r="32" spans="1:22" s="18" customFormat="1" ht="52.8" x14ac:dyDescent="0.25">
      <c r="A32" s="12" t="s">
        <v>42</v>
      </c>
      <c r="B32" s="20" t="s">
        <v>15</v>
      </c>
      <c r="C32" s="84" t="s">
        <v>43</v>
      </c>
      <c r="D32" s="15">
        <v>20000000</v>
      </c>
      <c r="E32" s="15">
        <v>21500000</v>
      </c>
      <c r="F32" s="15">
        <v>22700000</v>
      </c>
      <c r="V32" s="77"/>
    </row>
    <row r="33" spans="1:22" ht="26.4" x14ac:dyDescent="0.25">
      <c r="A33" s="12" t="s">
        <v>44</v>
      </c>
      <c r="B33" s="20" t="s">
        <v>8</v>
      </c>
      <c r="C33" s="16" t="s">
        <v>45</v>
      </c>
      <c r="D33" s="15">
        <f>+D34+D35</f>
        <v>76324000</v>
      </c>
      <c r="E33" s="15">
        <f>+E34+E35</f>
        <v>80901000</v>
      </c>
      <c r="F33" s="15">
        <f>+F34+F35</f>
        <v>20700000</v>
      </c>
    </row>
    <row r="34" spans="1:22" ht="26.4" x14ac:dyDescent="0.25">
      <c r="A34" s="12" t="s">
        <v>44</v>
      </c>
      <c r="B34" s="20" t="s">
        <v>15</v>
      </c>
      <c r="C34" s="16" t="s">
        <v>46</v>
      </c>
      <c r="D34" s="15">
        <v>76320000</v>
      </c>
      <c r="E34" s="15">
        <v>80900000</v>
      </c>
      <c r="F34" s="15">
        <v>20700000</v>
      </c>
    </row>
    <row r="35" spans="1:22" ht="39.6" x14ac:dyDescent="0.25">
      <c r="A35" s="22" t="s">
        <v>47</v>
      </c>
      <c r="B35" s="20" t="s">
        <v>15</v>
      </c>
      <c r="C35" s="23" t="s">
        <v>48</v>
      </c>
      <c r="D35" s="15">
        <v>4000</v>
      </c>
      <c r="E35" s="15">
        <v>1000</v>
      </c>
      <c r="F35" s="15">
        <v>0</v>
      </c>
    </row>
    <row r="36" spans="1:22" x14ac:dyDescent="0.25">
      <c r="A36" s="22" t="s">
        <v>49</v>
      </c>
      <c r="B36" s="20" t="s">
        <v>8</v>
      </c>
      <c r="C36" s="23" t="s">
        <v>50</v>
      </c>
      <c r="D36" s="15">
        <f>+D37</f>
        <v>13000</v>
      </c>
      <c r="E36" s="15">
        <f>+E37</f>
        <v>13000</v>
      </c>
      <c r="F36" s="15">
        <f>+F37</f>
        <v>13000</v>
      </c>
    </row>
    <row r="37" spans="1:22" x14ac:dyDescent="0.25">
      <c r="A37" s="22" t="s">
        <v>49</v>
      </c>
      <c r="B37" s="20" t="s">
        <v>15</v>
      </c>
      <c r="C37" s="23" t="s">
        <v>51</v>
      </c>
      <c r="D37" s="15">
        <v>13000</v>
      </c>
      <c r="E37" s="15">
        <v>13000</v>
      </c>
      <c r="F37" s="15">
        <v>13000</v>
      </c>
    </row>
    <row r="38" spans="1:22" ht="26.4" x14ac:dyDescent="0.25">
      <c r="A38" s="22" t="s">
        <v>52</v>
      </c>
      <c r="B38" s="20" t="s">
        <v>8</v>
      </c>
      <c r="C38" s="23" t="s">
        <v>53</v>
      </c>
      <c r="D38" s="15">
        <f>+D39</f>
        <v>410000</v>
      </c>
      <c r="E38" s="15">
        <f>+E39</f>
        <v>450000</v>
      </c>
      <c r="F38" s="15">
        <f>+F39</f>
        <v>470000</v>
      </c>
    </row>
    <row r="39" spans="1:22" ht="26.4" x14ac:dyDescent="0.25">
      <c r="A39" s="22" t="s">
        <v>54</v>
      </c>
      <c r="B39" s="20" t="s">
        <v>15</v>
      </c>
      <c r="C39" s="23" t="s">
        <v>55</v>
      </c>
      <c r="D39" s="15">
        <v>410000</v>
      </c>
      <c r="E39" s="15">
        <v>450000</v>
      </c>
      <c r="F39" s="15">
        <v>470000</v>
      </c>
    </row>
    <row r="40" spans="1:22" s="18" customFormat="1" x14ac:dyDescent="0.25">
      <c r="A40" s="12" t="s">
        <v>56</v>
      </c>
      <c r="B40" s="20" t="s">
        <v>8</v>
      </c>
      <c r="C40" s="16" t="s">
        <v>57</v>
      </c>
      <c r="D40" s="15">
        <f>+D41+D43</f>
        <v>65200000</v>
      </c>
      <c r="E40" s="15">
        <f>+E41+E43</f>
        <v>66700000</v>
      </c>
      <c r="F40" s="15">
        <f>+F41+F43</f>
        <v>65000000</v>
      </c>
      <c r="V40" s="77"/>
    </row>
    <row r="41" spans="1:22" x14ac:dyDescent="0.25">
      <c r="A41" s="12" t="s">
        <v>58</v>
      </c>
      <c r="B41" s="20" t="s">
        <v>8</v>
      </c>
      <c r="C41" s="16" t="s">
        <v>59</v>
      </c>
      <c r="D41" s="15">
        <f>+D42</f>
        <v>21400000</v>
      </c>
      <c r="E41" s="15">
        <f>+E42</f>
        <v>22500000</v>
      </c>
      <c r="F41" s="15">
        <f>+F42</f>
        <v>20400000</v>
      </c>
    </row>
    <row r="42" spans="1:22" ht="39.6" x14ac:dyDescent="0.25">
      <c r="A42" s="12" t="s">
        <v>60</v>
      </c>
      <c r="B42" s="20" t="s">
        <v>15</v>
      </c>
      <c r="C42" s="16" t="s">
        <v>61</v>
      </c>
      <c r="D42" s="15">
        <v>21400000</v>
      </c>
      <c r="E42" s="15">
        <v>22500000</v>
      </c>
      <c r="F42" s="15">
        <v>20400000</v>
      </c>
    </row>
    <row r="43" spans="1:22" x14ac:dyDescent="0.25">
      <c r="A43" s="19" t="s">
        <v>62</v>
      </c>
      <c r="B43" s="20" t="s">
        <v>8</v>
      </c>
      <c r="C43" s="20" t="s">
        <v>63</v>
      </c>
      <c r="D43" s="15">
        <f>+D44+D46</f>
        <v>43800000</v>
      </c>
      <c r="E43" s="15">
        <f>+E44+E46</f>
        <v>44200000</v>
      </c>
      <c r="F43" s="15">
        <f>+F44+F46</f>
        <v>44600000</v>
      </c>
    </row>
    <row r="44" spans="1:22" x14ac:dyDescent="0.25">
      <c r="A44" s="19" t="s">
        <v>64</v>
      </c>
      <c r="B44" s="20" t="s">
        <v>8</v>
      </c>
      <c r="C44" s="20" t="s">
        <v>65</v>
      </c>
      <c r="D44" s="15">
        <f>+D45</f>
        <v>33300000</v>
      </c>
      <c r="E44" s="15">
        <f>+E45</f>
        <v>33500000</v>
      </c>
      <c r="F44" s="15">
        <f>+F45</f>
        <v>33800000</v>
      </c>
    </row>
    <row r="45" spans="1:22" ht="26.4" x14ac:dyDescent="0.25">
      <c r="A45" s="19" t="s">
        <v>66</v>
      </c>
      <c r="B45" s="20" t="s">
        <v>15</v>
      </c>
      <c r="C45" s="20" t="s">
        <v>67</v>
      </c>
      <c r="D45" s="15">
        <v>33300000</v>
      </c>
      <c r="E45" s="15">
        <v>33500000</v>
      </c>
      <c r="F45" s="15">
        <v>33800000</v>
      </c>
    </row>
    <row r="46" spans="1:22" x14ac:dyDescent="0.25">
      <c r="A46" s="19" t="s">
        <v>68</v>
      </c>
      <c r="B46" s="20" t="s">
        <v>8</v>
      </c>
      <c r="C46" s="20" t="s">
        <v>69</v>
      </c>
      <c r="D46" s="15">
        <f>+D47</f>
        <v>10500000</v>
      </c>
      <c r="E46" s="15">
        <f>+E47</f>
        <v>10700000</v>
      </c>
      <c r="F46" s="15">
        <f>+F47</f>
        <v>10800000</v>
      </c>
    </row>
    <row r="47" spans="1:22" ht="26.4" x14ac:dyDescent="0.25">
      <c r="A47" s="19" t="s">
        <v>70</v>
      </c>
      <c r="B47" s="20" t="s">
        <v>15</v>
      </c>
      <c r="C47" s="20" t="s">
        <v>71</v>
      </c>
      <c r="D47" s="15">
        <v>10500000</v>
      </c>
      <c r="E47" s="15">
        <v>10700000</v>
      </c>
      <c r="F47" s="15">
        <v>10800000</v>
      </c>
    </row>
    <row r="48" spans="1:22" s="24" customFormat="1" x14ac:dyDescent="0.25">
      <c r="A48" s="12" t="s">
        <v>72</v>
      </c>
      <c r="B48" s="13" t="s">
        <v>8</v>
      </c>
      <c r="C48" s="16" t="s">
        <v>73</v>
      </c>
      <c r="D48" s="15">
        <f>+D49+D51</f>
        <v>21850000</v>
      </c>
      <c r="E48" s="15">
        <f>+E49+E51</f>
        <v>22325000</v>
      </c>
      <c r="F48" s="15">
        <f>+F49+F51</f>
        <v>22935000</v>
      </c>
      <c r="V48" s="78"/>
    </row>
    <row r="49" spans="1:22" s="24" customFormat="1" ht="26.4" x14ac:dyDescent="0.25">
      <c r="A49" s="12" t="s">
        <v>74</v>
      </c>
      <c r="B49" s="20" t="s">
        <v>8</v>
      </c>
      <c r="C49" s="16" t="s">
        <v>75</v>
      </c>
      <c r="D49" s="15">
        <f>+D50</f>
        <v>19600000</v>
      </c>
      <c r="E49" s="15">
        <f>+E50</f>
        <v>20000000</v>
      </c>
      <c r="F49" s="15">
        <f>+F50</f>
        <v>20500000</v>
      </c>
      <c r="V49" s="78"/>
    </row>
    <row r="50" spans="1:22" ht="39.6" x14ac:dyDescent="0.25">
      <c r="A50" s="12" t="s">
        <v>76</v>
      </c>
      <c r="B50" s="20" t="s">
        <v>15</v>
      </c>
      <c r="C50" s="16" t="s">
        <v>77</v>
      </c>
      <c r="D50" s="15">
        <v>19600000</v>
      </c>
      <c r="E50" s="15">
        <v>20000000</v>
      </c>
      <c r="F50" s="15">
        <v>20500000</v>
      </c>
    </row>
    <row r="51" spans="1:22" ht="26.4" x14ac:dyDescent="0.25">
      <c r="A51" s="12" t="s">
        <v>78</v>
      </c>
      <c r="B51" s="13" t="s">
        <v>8</v>
      </c>
      <c r="C51" s="16" t="s">
        <v>79</v>
      </c>
      <c r="D51" s="15">
        <f>+D52+D53</f>
        <v>2250000</v>
      </c>
      <c r="E51" s="15">
        <f>+E52+E53</f>
        <v>2325000</v>
      </c>
      <c r="F51" s="15">
        <f>+F52+F53</f>
        <v>2435000</v>
      </c>
    </row>
    <row r="52" spans="1:22" ht="26.4" x14ac:dyDescent="0.25">
      <c r="A52" s="12" t="s">
        <v>80</v>
      </c>
      <c r="B52" s="13" t="s">
        <v>81</v>
      </c>
      <c r="C52" s="16" t="s">
        <v>82</v>
      </c>
      <c r="D52" s="15">
        <v>0</v>
      </c>
      <c r="E52" s="15">
        <v>75000</v>
      </c>
      <c r="F52" s="15">
        <v>185000</v>
      </c>
    </row>
    <row r="53" spans="1:22" ht="52.8" x14ac:dyDescent="0.25">
      <c r="A53" s="12" t="s">
        <v>83</v>
      </c>
      <c r="B53" s="13" t="s">
        <v>8</v>
      </c>
      <c r="C53" s="84" t="s">
        <v>84</v>
      </c>
      <c r="D53" s="15">
        <f>+D54</f>
        <v>2250000</v>
      </c>
      <c r="E53" s="15">
        <f>+E54</f>
        <v>2250000</v>
      </c>
      <c r="F53" s="15">
        <f>+F54</f>
        <v>2250000</v>
      </c>
    </row>
    <row r="54" spans="1:22" ht="79.2" x14ac:dyDescent="0.25">
      <c r="A54" s="12" t="s">
        <v>85</v>
      </c>
      <c r="B54" s="13" t="s">
        <v>86</v>
      </c>
      <c r="C54" s="16" t="s">
        <v>87</v>
      </c>
      <c r="D54" s="15">
        <v>2250000</v>
      </c>
      <c r="E54" s="15">
        <v>2250000</v>
      </c>
      <c r="F54" s="15">
        <v>2250000</v>
      </c>
    </row>
    <row r="55" spans="1:22" s="18" customFormat="1" ht="26.4" x14ac:dyDescent="0.25">
      <c r="A55" s="12" t="s">
        <v>88</v>
      </c>
      <c r="B55" s="20" t="s">
        <v>8</v>
      </c>
      <c r="C55" s="16" t="s">
        <v>89</v>
      </c>
      <c r="D55" s="15">
        <f t="shared" ref="D55:F56" si="4">+D56</f>
        <v>1000</v>
      </c>
      <c r="E55" s="15">
        <f t="shared" si="4"/>
        <v>1000</v>
      </c>
      <c r="F55" s="15">
        <f t="shared" si="4"/>
        <v>0</v>
      </c>
      <c r="V55" s="77"/>
    </row>
    <row r="56" spans="1:22" ht="26.4" x14ac:dyDescent="0.25">
      <c r="A56" s="12" t="s">
        <v>90</v>
      </c>
      <c r="B56" s="20" t="s">
        <v>8</v>
      </c>
      <c r="C56" s="16" t="s">
        <v>91</v>
      </c>
      <c r="D56" s="15">
        <f t="shared" si="4"/>
        <v>1000</v>
      </c>
      <c r="E56" s="15">
        <f t="shared" si="4"/>
        <v>1000</v>
      </c>
      <c r="F56" s="15">
        <f t="shared" si="4"/>
        <v>0</v>
      </c>
    </row>
    <row r="57" spans="1:22" x14ac:dyDescent="0.25">
      <c r="A57" s="12" t="s">
        <v>92</v>
      </c>
      <c r="B57" s="20" t="s">
        <v>15</v>
      </c>
      <c r="C57" s="16" t="s">
        <v>93</v>
      </c>
      <c r="D57" s="15">
        <v>1000</v>
      </c>
      <c r="E57" s="15">
        <v>1000</v>
      </c>
      <c r="F57" s="15">
        <v>0</v>
      </c>
    </row>
    <row r="58" spans="1:22" s="18" customFormat="1" ht="39.6" x14ac:dyDescent="0.25">
      <c r="A58" s="12" t="s">
        <v>94</v>
      </c>
      <c r="B58" s="13" t="s">
        <v>8</v>
      </c>
      <c r="C58" s="16" t="s">
        <v>95</v>
      </c>
      <c r="D58" s="15">
        <f>+D59+D66+D69</f>
        <v>72541000</v>
      </c>
      <c r="E58" s="15">
        <f>+E59+E66+E69</f>
        <v>75415000</v>
      </c>
      <c r="F58" s="15">
        <f>+F59+F66+F69</f>
        <v>78407000</v>
      </c>
      <c r="V58" s="77"/>
    </row>
    <row r="59" spans="1:22" ht="79.2" x14ac:dyDescent="0.25">
      <c r="A59" s="12" t="s">
        <v>96</v>
      </c>
      <c r="B59" s="13" t="s">
        <v>8</v>
      </c>
      <c r="C59" s="16" t="s">
        <v>97</v>
      </c>
      <c r="D59" s="15">
        <f>D60+D62+D64</f>
        <v>71888000</v>
      </c>
      <c r="E59" s="15">
        <f>E60+E62+E64</f>
        <v>74763000</v>
      </c>
      <c r="F59" s="15">
        <f>F60+F62+F64</f>
        <v>77754000</v>
      </c>
    </row>
    <row r="60" spans="1:22" ht="52.8" x14ac:dyDescent="0.25">
      <c r="A60" s="12" t="s">
        <v>98</v>
      </c>
      <c r="B60" s="13" t="s">
        <v>8</v>
      </c>
      <c r="C60" s="16" t="s">
        <v>99</v>
      </c>
      <c r="D60" s="15">
        <f>+D61</f>
        <v>52613000</v>
      </c>
      <c r="E60" s="15">
        <f>+E61</f>
        <v>54717000</v>
      </c>
      <c r="F60" s="15">
        <f>+F61</f>
        <v>56906000</v>
      </c>
    </row>
    <row r="61" spans="1:22" ht="66" x14ac:dyDescent="0.25">
      <c r="A61" s="12" t="s">
        <v>100</v>
      </c>
      <c r="B61" s="13" t="s">
        <v>81</v>
      </c>
      <c r="C61" s="16" t="s">
        <v>101</v>
      </c>
      <c r="D61" s="15">
        <f>52613000</f>
        <v>52613000</v>
      </c>
      <c r="E61" s="15">
        <v>54717000</v>
      </c>
      <c r="F61" s="15">
        <v>56906000</v>
      </c>
    </row>
    <row r="62" spans="1:22" ht="66" x14ac:dyDescent="0.25">
      <c r="A62" s="22" t="s">
        <v>102</v>
      </c>
      <c r="B62" s="13" t="s">
        <v>8</v>
      </c>
      <c r="C62" s="16" t="s">
        <v>103</v>
      </c>
      <c r="D62" s="15">
        <f>+D63</f>
        <v>12830000</v>
      </c>
      <c r="E62" s="15">
        <f>+E63</f>
        <v>13343000</v>
      </c>
      <c r="F62" s="15">
        <f>+F63</f>
        <v>13877000</v>
      </c>
    </row>
    <row r="63" spans="1:22" ht="66" x14ac:dyDescent="0.25">
      <c r="A63" s="22" t="s">
        <v>104</v>
      </c>
      <c r="B63" s="13" t="s">
        <v>81</v>
      </c>
      <c r="C63" s="16" t="s">
        <v>105</v>
      </c>
      <c r="D63" s="15">
        <v>12830000</v>
      </c>
      <c r="E63" s="15">
        <v>13343000</v>
      </c>
      <c r="F63" s="15">
        <v>13877000</v>
      </c>
    </row>
    <row r="64" spans="1:22" ht="39.6" x14ac:dyDescent="0.25">
      <c r="A64" s="22" t="s">
        <v>106</v>
      </c>
      <c r="B64" s="13" t="s">
        <v>8</v>
      </c>
      <c r="C64" s="16" t="s">
        <v>107</v>
      </c>
      <c r="D64" s="15">
        <f>+D65</f>
        <v>6445000</v>
      </c>
      <c r="E64" s="15">
        <f>+E65</f>
        <v>6703000</v>
      </c>
      <c r="F64" s="15">
        <f>+F65</f>
        <v>6971000</v>
      </c>
    </row>
    <row r="65" spans="1:6" ht="26.4" x14ac:dyDescent="0.25">
      <c r="A65" s="22" t="s">
        <v>108</v>
      </c>
      <c r="B65" s="13" t="s">
        <v>81</v>
      </c>
      <c r="C65" s="16" t="s">
        <v>109</v>
      </c>
      <c r="D65" s="15">
        <v>6445000</v>
      </c>
      <c r="E65" s="15">
        <v>6703000</v>
      </c>
      <c r="F65" s="15">
        <v>6971000</v>
      </c>
    </row>
    <row r="66" spans="1:6" ht="26.4" x14ac:dyDescent="0.25">
      <c r="A66" s="12" t="s">
        <v>110</v>
      </c>
      <c r="B66" s="13" t="s">
        <v>8</v>
      </c>
      <c r="C66" s="16" t="s">
        <v>111</v>
      </c>
      <c r="D66" s="15">
        <f t="shared" ref="D66:F67" si="5">+D67</f>
        <v>153000</v>
      </c>
      <c r="E66" s="15">
        <f t="shared" si="5"/>
        <v>152000</v>
      </c>
      <c r="F66" s="15">
        <f t="shared" si="5"/>
        <v>153000</v>
      </c>
    </row>
    <row r="67" spans="1:6" ht="39.6" x14ac:dyDescent="0.25">
      <c r="A67" s="12" t="s">
        <v>112</v>
      </c>
      <c r="B67" s="13" t="s">
        <v>8</v>
      </c>
      <c r="C67" s="16" t="s">
        <v>113</v>
      </c>
      <c r="D67" s="15">
        <f t="shared" si="5"/>
        <v>153000</v>
      </c>
      <c r="E67" s="15">
        <f t="shared" si="5"/>
        <v>152000</v>
      </c>
      <c r="F67" s="15">
        <f t="shared" si="5"/>
        <v>153000</v>
      </c>
    </row>
    <row r="68" spans="1:6" ht="39.6" x14ac:dyDescent="0.25">
      <c r="A68" s="12" t="s">
        <v>114</v>
      </c>
      <c r="B68" s="13" t="s">
        <v>81</v>
      </c>
      <c r="C68" s="16" t="s">
        <v>115</v>
      </c>
      <c r="D68" s="15">
        <v>153000</v>
      </c>
      <c r="E68" s="15">
        <v>152000</v>
      </c>
      <c r="F68" s="15">
        <v>153000</v>
      </c>
    </row>
    <row r="69" spans="1:6" ht="66" x14ac:dyDescent="0.25">
      <c r="A69" s="12" t="s">
        <v>116</v>
      </c>
      <c r="B69" s="13" t="s">
        <v>8</v>
      </c>
      <c r="C69" s="84" t="s">
        <v>117</v>
      </c>
      <c r="D69" s="15">
        <f t="shared" ref="D69:F70" si="6">+D70</f>
        <v>500000</v>
      </c>
      <c r="E69" s="15">
        <f t="shared" si="6"/>
        <v>500000</v>
      </c>
      <c r="F69" s="15">
        <f t="shared" si="6"/>
        <v>500000</v>
      </c>
    </row>
    <row r="70" spans="1:6" ht="66" x14ac:dyDescent="0.25">
      <c r="A70" s="25" t="s">
        <v>118</v>
      </c>
      <c r="B70" s="13" t="s">
        <v>8</v>
      </c>
      <c r="C70" s="16" t="s">
        <v>382</v>
      </c>
      <c r="D70" s="15">
        <f t="shared" si="6"/>
        <v>500000</v>
      </c>
      <c r="E70" s="15">
        <f t="shared" si="6"/>
        <v>500000</v>
      </c>
      <c r="F70" s="15">
        <f t="shared" si="6"/>
        <v>500000</v>
      </c>
    </row>
    <row r="71" spans="1:6" ht="79.2" x14ac:dyDescent="0.25">
      <c r="A71" s="25" t="s">
        <v>119</v>
      </c>
      <c r="B71" s="13" t="s">
        <v>86</v>
      </c>
      <c r="C71" s="16" t="s">
        <v>383</v>
      </c>
      <c r="D71" s="15">
        <v>500000</v>
      </c>
      <c r="E71" s="15">
        <v>500000</v>
      </c>
      <c r="F71" s="15">
        <v>500000</v>
      </c>
    </row>
    <row r="72" spans="1:6" ht="26.4" x14ac:dyDescent="0.25">
      <c r="A72" s="12" t="s">
        <v>120</v>
      </c>
      <c r="B72" s="13" t="s">
        <v>8</v>
      </c>
      <c r="C72" s="16" t="s">
        <v>121</v>
      </c>
      <c r="D72" s="15">
        <f>+D73+D79</f>
        <v>9119000</v>
      </c>
      <c r="E72" s="15">
        <f>+E73+E79</f>
        <v>9125000</v>
      </c>
      <c r="F72" s="15">
        <f>+F73+F79</f>
        <v>9131000</v>
      </c>
    </row>
    <row r="73" spans="1:6" x14ac:dyDescent="0.25">
      <c r="A73" s="12" t="s">
        <v>122</v>
      </c>
      <c r="B73" s="13" t="s">
        <v>8</v>
      </c>
      <c r="C73" s="16" t="s">
        <v>123</v>
      </c>
      <c r="D73" s="26">
        <f>+D74+D75+D76</f>
        <v>8967000</v>
      </c>
      <c r="E73" s="26">
        <f>+E74+E75+E76</f>
        <v>8967000</v>
      </c>
      <c r="F73" s="26">
        <f>+F74+F75+F76</f>
        <v>8967000</v>
      </c>
    </row>
    <row r="74" spans="1:6" ht="26.4" x14ac:dyDescent="0.25">
      <c r="A74" s="12" t="s">
        <v>124</v>
      </c>
      <c r="B74" s="13" t="s">
        <v>125</v>
      </c>
      <c r="C74" s="16" t="s">
        <v>126</v>
      </c>
      <c r="D74" s="15">
        <v>600000</v>
      </c>
      <c r="E74" s="15">
        <v>600000</v>
      </c>
      <c r="F74" s="15">
        <v>600000</v>
      </c>
    </row>
    <row r="75" spans="1:6" x14ac:dyDescent="0.25">
      <c r="A75" s="12" t="s">
        <v>127</v>
      </c>
      <c r="B75" s="13" t="s">
        <v>125</v>
      </c>
      <c r="C75" s="16" t="s">
        <v>128</v>
      </c>
      <c r="D75" s="15">
        <v>5900000</v>
      </c>
      <c r="E75" s="15">
        <v>5900000</v>
      </c>
      <c r="F75" s="15">
        <v>5900000</v>
      </c>
    </row>
    <row r="76" spans="1:6" x14ac:dyDescent="0.25">
      <c r="A76" s="12" t="s">
        <v>129</v>
      </c>
      <c r="B76" s="13" t="s">
        <v>8</v>
      </c>
      <c r="C76" s="16" t="s">
        <v>130</v>
      </c>
      <c r="D76" s="15">
        <f>+D77+D78</f>
        <v>2467000</v>
      </c>
      <c r="E76" s="15">
        <f>+E77+E78</f>
        <v>2467000</v>
      </c>
      <c r="F76" s="15">
        <f>+F77+F78</f>
        <v>2467000</v>
      </c>
    </row>
    <row r="77" spans="1:6" x14ac:dyDescent="0.25">
      <c r="A77" s="12" t="s">
        <v>131</v>
      </c>
      <c r="B77" s="13" t="s">
        <v>125</v>
      </c>
      <c r="C77" s="16" t="s">
        <v>132</v>
      </c>
      <c r="D77" s="15">
        <v>2450000</v>
      </c>
      <c r="E77" s="15">
        <v>2450000</v>
      </c>
      <c r="F77" s="15">
        <v>2450000</v>
      </c>
    </row>
    <row r="78" spans="1:6" x14ac:dyDescent="0.25">
      <c r="A78" s="25" t="s">
        <v>347</v>
      </c>
      <c r="B78" s="13" t="s">
        <v>125</v>
      </c>
      <c r="C78" s="16" t="s">
        <v>358</v>
      </c>
      <c r="D78" s="15">
        <v>17000</v>
      </c>
      <c r="E78" s="15">
        <v>17000</v>
      </c>
      <c r="F78" s="15">
        <v>17000</v>
      </c>
    </row>
    <row r="79" spans="1:6" x14ac:dyDescent="0.25">
      <c r="A79" s="12" t="s">
        <v>133</v>
      </c>
      <c r="B79" s="13" t="s">
        <v>8</v>
      </c>
      <c r="C79" s="16" t="s">
        <v>134</v>
      </c>
      <c r="D79" s="15">
        <f t="shared" ref="D79:F80" si="7">+D80</f>
        <v>152000</v>
      </c>
      <c r="E79" s="15">
        <f t="shared" si="7"/>
        <v>158000</v>
      </c>
      <c r="F79" s="15">
        <f t="shared" si="7"/>
        <v>164000</v>
      </c>
    </row>
    <row r="80" spans="1:6" ht="26.4" x14ac:dyDescent="0.25">
      <c r="A80" s="12" t="s">
        <v>135</v>
      </c>
      <c r="B80" s="13" t="s">
        <v>8</v>
      </c>
      <c r="C80" s="16" t="s">
        <v>136</v>
      </c>
      <c r="D80" s="15">
        <f t="shared" si="7"/>
        <v>152000</v>
      </c>
      <c r="E80" s="15">
        <f t="shared" si="7"/>
        <v>158000</v>
      </c>
      <c r="F80" s="15">
        <f t="shared" si="7"/>
        <v>164000</v>
      </c>
    </row>
    <row r="81" spans="1:22" ht="39.6" x14ac:dyDescent="0.25">
      <c r="A81" s="12" t="s">
        <v>360</v>
      </c>
      <c r="B81" s="13" t="s">
        <v>81</v>
      </c>
      <c r="C81" s="16" t="s">
        <v>359</v>
      </c>
      <c r="D81" s="15">
        <v>152000</v>
      </c>
      <c r="E81" s="15">
        <v>158000</v>
      </c>
      <c r="F81" s="15">
        <v>164000</v>
      </c>
    </row>
    <row r="82" spans="1:22" s="18" customFormat="1" ht="26.4" x14ac:dyDescent="0.25">
      <c r="A82" s="27" t="s">
        <v>137</v>
      </c>
      <c r="B82" s="13" t="s">
        <v>8</v>
      </c>
      <c r="C82" s="16" t="s">
        <v>138</v>
      </c>
      <c r="D82" s="15">
        <f>+D87+D83</f>
        <v>952000</v>
      </c>
      <c r="E82" s="15">
        <f>+E87+E83</f>
        <v>1004300</v>
      </c>
      <c r="F82" s="15">
        <f>+F87+F83</f>
        <v>1007000</v>
      </c>
      <c r="V82" s="77"/>
    </row>
    <row r="83" spans="1:22" x14ac:dyDescent="0.25">
      <c r="A83" s="27" t="s">
        <v>139</v>
      </c>
      <c r="B83" s="13" t="s">
        <v>8</v>
      </c>
      <c r="C83" s="16" t="s">
        <v>140</v>
      </c>
      <c r="D83" s="15">
        <f t="shared" ref="D83:F84" si="8">+D84</f>
        <v>62000</v>
      </c>
      <c r="E83" s="15">
        <f t="shared" si="8"/>
        <v>64300</v>
      </c>
      <c r="F83" s="15">
        <f t="shared" si="8"/>
        <v>67000</v>
      </c>
    </row>
    <row r="84" spans="1:22" x14ac:dyDescent="0.25">
      <c r="A84" s="27" t="s">
        <v>141</v>
      </c>
      <c r="B84" s="13" t="s">
        <v>8</v>
      </c>
      <c r="C84" s="16" t="s">
        <v>142</v>
      </c>
      <c r="D84" s="15">
        <f t="shared" si="8"/>
        <v>62000</v>
      </c>
      <c r="E84" s="15">
        <f t="shared" si="8"/>
        <v>64300</v>
      </c>
      <c r="F84" s="15">
        <f t="shared" si="8"/>
        <v>67000</v>
      </c>
    </row>
    <row r="85" spans="1:22" ht="26.4" x14ac:dyDescent="0.25">
      <c r="A85" s="28" t="s">
        <v>143</v>
      </c>
      <c r="B85" s="13" t="s">
        <v>8</v>
      </c>
      <c r="C85" s="23" t="s">
        <v>144</v>
      </c>
      <c r="D85" s="15">
        <f>SUM(D86:D86)</f>
        <v>62000</v>
      </c>
      <c r="E85" s="15">
        <f>SUM(E86:E86)</f>
        <v>64300</v>
      </c>
      <c r="F85" s="15">
        <f>SUM(F86:F86)</f>
        <v>67000</v>
      </c>
    </row>
    <row r="86" spans="1:22" ht="52.8" x14ac:dyDescent="0.25">
      <c r="A86" s="28" t="s">
        <v>145</v>
      </c>
      <c r="B86" s="13" t="s">
        <v>81</v>
      </c>
      <c r="C86" s="23" t="s">
        <v>146</v>
      </c>
      <c r="D86" s="15">
        <v>62000</v>
      </c>
      <c r="E86" s="15">
        <v>64300</v>
      </c>
      <c r="F86" s="15">
        <v>67000</v>
      </c>
    </row>
    <row r="87" spans="1:22" x14ac:dyDescent="0.25">
      <c r="A87" s="27" t="s">
        <v>147</v>
      </c>
      <c r="B87" s="13" t="s">
        <v>8</v>
      </c>
      <c r="C87" s="16" t="s">
        <v>148</v>
      </c>
      <c r="D87" s="15">
        <f>+D88</f>
        <v>890000</v>
      </c>
      <c r="E87" s="15">
        <f>+E88</f>
        <v>940000</v>
      </c>
      <c r="F87" s="15">
        <f>+F88</f>
        <v>940000</v>
      </c>
    </row>
    <row r="88" spans="1:22" x14ac:dyDescent="0.25">
      <c r="A88" s="27" t="s">
        <v>149</v>
      </c>
      <c r="B88" s="13" t="s">
        <v>8</v>
      </c>
      <c r="C88" s="16" t="s">
        <v>150</v>
      </c>
      <c r="D88" s="15">
        <f>+D89</f>
        <v>890000</v>
      </c>
      <c r="E88" s="15">
        <f t="shared" ref="E88:F88" si="9">+E89</f>
        <v>940000</v>
      </c>
      <c r="F88" s="15">
        <f t="shared" si="9"/>
        <v>940000</v>
      </c>
    </row>
    <row r="89" spans="1:22" ht="26.4" x14ac:dyDescent="0.25">
      <c r="A89" s="25" t="s">
        <v>151</v>
      </c>
      <c r="B89" s="13" t="s">
        <v>8</v>
      </c>
      <c r="C89" s="16" t="s">
        <v>381</v>
      </c>
      <c r="D89" s="15">
        <f>+D90+D91+D92</f>
        <v>890000</v>
      </c>
      <c r="E89" s="15">
        <f t="shared" ref="E89:F89" si="10">+E90+E91+E92</f>
        <v>940000</v>
      </c>
      <c r="F89" s="15">
        <f t="shared" si="10"/>
        <v>940000</v>
      </c>
    </row>
    <row r="90" spans="1:22" ht="39.6" x14ac:dyDescent="0.25">
      <c r="A90" s="27" t="s">
        <v>155</v>
      </c>
      <c r="B90" s="13" t="s">
        <v>86</v>
      </c>
      <c r="C90" s="16" t="s">
        <v>156</v>
      </c>
      <c r="D90" s="15">
        <v>250000</v>
      </c>
      <c r="E90" s="15">
        <v>300000</v>
      </c>
      <c r="F90" s="15">
        <v>300000</v>
      </c>
    </row>
    <row r="91" spans="1:22" ht="26.4" x14ac:dyDescent="0.25">
      <c r="A91" s="28" t="s">
        <v>157</v>
      </c>
      <c r="B91" s="13" t="s">
        <v>86</v>
      </c>
      <c r="C91" s="16" t="s">
        <v>158</v>
      </c>
      <c r="D91" s="15">
        <v>600000</v>
      </c>
      <c r="E91" s="15">
        <v>600000</v>
      </c>
      <c r="F91" s="15">
        <v>600000</v>
      </c>
    </row>
    <row r="92" spans="1:22" ht="39.6" x14ac:dyDescent="0.25">
      <c r="A92" s="25" t="s">
        <v>159</v>
      </c>
      <c r="B92" s="13" t="s">
        <v>86</v>
      </c>
      <c r="C92" s="16" t="s">
        <v>384</v>
      </c>
      <c r="D92" s="15">
        <v>40000</v>
      </c>
      <c r="E92" s="15">
        <v>40000</v>
      </c>
      <c r="F92" s="15">
        <v>40000</v>
      </c>
    </row>
    <row r="93" spans="1:22" s="18" customFormat="1" ht="26.4" x14ac:dyDescent="0.25">
      <c r="A93" s="12" t="s">
        <v>160</v>
      </c>
      <c r="B93" s="13" t="s">
        <v>8</v>
      </c>
      <c r="C93" s="16" t="s">
        <v>161</v>
      </c>
      <c r="D93" s="15">
        <f>+D94+D97</f>
        <v>13494000</v>
      </c>
      <c r="E93" s="15">
        <f>+E94+E97</f>
        <v>11822000</v>
      </c>
      <c r="F93" s="15">
        <f>+F94+F97</f>
        <v>11177000</v>
      </c>
      <c r="V93" s="77"/>
    </row>
    <row r="94" spans="1:22" ht="66" x14ac:dyDescent="0.25">
      <c r="A94" s="22" t="s">
        <v>162</v>
      </c>
      <c r="B94" s="29" t="s">
        <v>8</v>
      </c>
      <c r="C94" s="29" t="s">
        <v>163</v>
      </c>
      <c r="D94" s="15">
        <f>+D95</f>
        <v>2992000</v>
      </c>
      <c r="E94" s="15">
        <f t="shared" ref="D94:F95" si="11">+E95</f>
        <v>1627000</v>
      </c>
      <c r="F94" s="15">
        <f t="shared" si="11"/>
        <v>575000</v>
      </c>
    </row>
    <row r="95" spans="1:22" ht="79.2" x14ac:dyDescent="0.25">
      <c r="A95" s="22" t="s">
        <v>164</v>
      </c>
      <c r="B95" s="29" t="s">
        <v>8</v>
      </c>
      <c r="C95" s="29" t="s">
        <v>165</v>
      </c>
      <c r="D95" s="15">
        <f t="shared" si="11"/>
        <v>2992000</v>
      </c>
      <c r="E95" s="15">
        <f t="shared" si="11"/>
        <v>1627000</v>
      </c>
      <c r="F95" s="15">
        <f t="shared" si="11"/>
        <v>575000</v>
      </c>
    </row>
    <row r="96" spans="1:22" ht="79.2" x14ac:dyDescent="0.25">
      <c r="A96" s="22" t="s">
        <v>166</v>
      </c>
      <c r="B96" s="29" t="s">
        <v>81</v>
      </c>
      <c r="C96" s="29" t="s">
        <v>167</v>
      </c>
      <c r="D96" s="15">
        <v>2992000</v>
      </c>
      <c r="E96" s="15">
        <v>1627000</v>
      </c>
      <c r="F96" s="15">
        <v>575000</v>
      </c>
    </row>
    <row r="97" spans="1:6" ht="26.4" x14ac:dyDescent="0.25">
      <c r="A97" s="22" t="s">
        <v>168</v>
      </c>
      <c r="B97" s="29" t="s">
        <v>8</v>
      </c>
      <c r="C97" s="30" t="s">
        <v>169</v>
      </c>
      <c r="D97" s="15">
        <f>+D98+D100</f>
        <v>10502000</v>
      </c>
      <c r="E97" s="15">
        <f>+E98+E100</f>
        <v>10195000</v>
      </c>
      <c r="F97" s="15">
        <f>+F98+F100</f>
        <v>10602000</v>
      </c>
    </row>
    <row r="98" spans="1:6" ht="26.4" x14ac:dyDescent="0.25">
      <c r="A98" s="19" t="s">
        <v>170</v>
      </c>
      <c r="B98" s="29" t="s">
        <v>8</v>
      </c>
      <c r="C98" s="30" t="s">
        <v>171</v>
      </c>
      <c r="D98" s="15">
        <f>+D99</f>
        <v>6805000</v>
      </c>
      <c r="E98" s="15">
        <f>+E99</f>
        <v>7078000</v>
      </c>
      <c r="F98" s="15">
        <f>+F99</f>
        <v>7361000</v>
      </c>
    </row>
    <row r="99" spans="1:6" ht="39.6" x14ac:dyDescent="0.25">
      <c r="A99" s="19" t="s">
        <v>172</v>
      </c>
      <c r="B99" s="29" t="s">
        <v>81</v>
      </c>
      <c r="C99" s="30" t="s">
        <v>173</v>
      </c>
      <c r="D99" s="15">
        <v>6805000</v>
      </c>
      <c r="E99" s="15">
        <v>7078000</v>
      </c>
      <c r="F99" s="15">
        <v>7361000</v>
      </c>
    </row>
    <row r="100" spans="1:6" ht="39.6" x14ac:dyDescent="0.25">
      <c r="A100" s="22" t="s">
        <v>174</v>
      </c>
      <c r="B100" s="29" t="s">
        <v>8</v>
      </c>
      <c r="C100" s="30" t="s">
        <v>175</v>
      </c>
      <c r="D100" s="15">
        <f>+D101</f>
        <v>3697000</v>
      </c>
      <c r="E100" s="15">
        <f>+E101</f>
        <v>3117000</v>
      </c>
      <c r="F100" s="15">
        <f>+F101</f>
        <v>3241000</v>
      </c>
    </row>
    <row r="101" spans="1:6" ht="39.6" x14ac:dyDescent="0.25">
      <c r="A101" s="22" t="s">
        <v>176</v>
      </c>
      <c r="B101" s="29" t="s">
        <v>81</v>
      </c>
      <c r="C101" s="30" t="s">
        <v>177</v>
      </c>
      <c r="D101" s="15">
        <v>3697000</v>
      </c>
      <c r="E101" s="15">
        <v>3117000</v>
      </c>
      <c r="F101" s="15">
        <v>3241000</v>
      </c>
    </row>
    <row r="102" spans="1:6" x14ac:dyDescent="0.25">
      <c r="A102" s="12" t="s">
        <v>178</v>
      </c>
      <c r="B102" s="13" t="s">
        <v>8</v>
      </c>
      <c r="C102" s="16" t="s">
        <v>179</v>
      </c>
      <c r="D102" s="15">
        <f>+D103+D106+D112+D114+D120+D123+D128+D130+D132+D134+D137+D139</f>
        <v>13135000</v>
      </c>
      <c r="E102" s="15">
        <f>+E103+E106+E112+E114+E120+E123+E128+E130+E132+E134+E137+E139</f>
        <v>13376000</v>
      </c>
      <c r="F102" s="15">
        <f>+F103+F106+F112+F114+F120+F123+F128+F130+F132+F134+F137+F139</f>
        <v>13010000</v>
      </c>
    </row>
    <row r="103" spans="1:6" ht="26.4" x14ac:dyDescent="0.25">
      <c r="A103" s="12" t="s">
        <v>180</v>
      </c>
      <c r="B103" s="13" t="s">
        <v>8</v>
      </c>
      <c r="C103" s="16" t="s">
        <v>181</v>
      </c>
      <c r="D103" s="15">
        <f>+D104+D105</f>
        <v>300000</v>
      </c>
      <c r="E103" s="15">
        <f>+E104+E105</f>
        <v>313000</v>
      </c>
      <c r="F103" s="15">
        <f>+F104+F105</f>
        <v>325000</v>
      </c>
    </row>
    <row r="104" spans="1:6" ht="66" x14ac:dyDescent="0.25">
      <c r="A104" s="22" t="s">
        <v>182</v>
      </c>
      <c r="B104" s="13" t="s">
        <v>15</v>
      </c>
      <c r="C104" s="16" t="s">
        <v>183</v>
      </c>
      <c r="D104" s="15">
        <v>250000</v>
      </c>
      <c r="E104" s="15">
        <v>260000</v>
      </c>
      <c r="F104" s="15">
        <v>270000</v>
      </c>
    </row>
    <row r="105" spans="1:6" ht="52.8" x14ac:dyDescent="0.25">
      <c r="A105" s="12" t="s">
        <v>184</v>
      </c>
      <c r="B105" s="13" t="s">
        <v>15</v>
      </c>
      <c r="C105" s="16" t="s">
        <v>185</v>
      </c>
      <c r="D105" s="15">
        <v>50000</v>
      </c>
      <c r="E105" s="15">
        <v>53000</v>
      </c>
      <c r="F105" s="15">
        <v>55000</v>
      </c>
    </row>
    <row r="106" spans="1:6" ht="52.8" x14ac:dyDescent="0.25">
      <c r="A106" s="12" t="s">
        <v>186</v>
      </c>
      <c r="B106" s="13" t="s">
        <v>8</v>
      </c>
      <c r="C106" s="16" t="s">
        <v>187</v>
      </c>
      <c r="D106" s="15">
        <f>+D107+D110</f>
        <v>1855000</v>
      </c>
      <c r="E106" s="15">
        <f>+E107+E110</f>
        <v>1880000</v>
      </c>
      <c r="F106" s="15">
        <f>+F107+F110</f>
        <v>1930000</v>
      </c>
    </row>
    <row r="107" spans="1:6" ht="52.8" x14ac:dyDescent="0.25">
      <c r="A107" s="12" t="s">
        <v>188</v>
      </c>
      <c r="B107" s="13" t="s">
        <v>8</v>
      </c>
      <c r="C107" s="16" t="s">
        <v>189</v>
      </c>
      <c r="D107" s="15">
        <f>+D108+D109</f>
        <v>1835000</v>
      </c>
      <c r="E107" s="15">
        <f t="shared" ref="E107:F107" si="12">+E108+E109</f>
        <v>1860000</v>
      </c>
      <c r="F107" s="15">
        <f t="shared" si="12"/>
        <v>1910000</v>
      </c>
    </row>
    <row r="108" spans="1:6" ht="52.8" x14ac:dyDescent="0.25">
      <c r="A108" s="12" t="s">
        <v>188</v>
      </c>
      <c r="B108" s="13" t="s">
        <v>190</v>
      </c>
      <c r="C108" s="16" t="s">
        <v>189</v>
      </c>
      <c r="D108" s="15">
        <v>10000</v>
      </c>
      <c r="E108" s="15">
        <v>10000</v>
      </c>
      <c r="F108" s="15">
        <v>10000</v>
      </c>
    </row>
    <row r="109" spans="1:6" ht="52.8" x14ac:dyDescent="0.25">
      <c r="A109" s="12" t="s">
        <v>188</v>
      </c>
      <c r="B109" s="13" t="s">
        <v>191</v>
      </c>
      <c r="C109" s="16" t="s">
        <v>189</v>
      </c>
      <c r="D109" s="15">
        <v>1825000</v>
      </c>
      <c r="E109" s="15">
        <v>1850000</v>
      </c>
      <c r="F109" s="15">
        <v>1900000</v>
      </c>
    </row>
    <row r="110" spans="1:6" ht="39.6" x14ac:dyDescent="0.25">
      <c r="A110" s="12" t="s">
        <v>192</v>
      </c>
      <c r="B110" s="13" t="s">
        <v>8</v>
      </c>
      <c r="C110" s="84" t="s">
        <v>193</v>
      </c>
      <c r="D110" s="15">
        <f>+D111</f>
        <v>20000</v>
      </c>
      <c r="E110" s="15">
        <f>+E111</f>
        <v>20000</v>
      </c>
      <c r="F110" s="15">
        <f>+F111</f>
        <v>20000</v>
      </c>
    </row>
    <row r="111" spans="1:6" ht="39.6" x14ac:dyDescent="0.25">
      <c r="A111" s="25" t="s">
        <v>348</v>
      </c>
      <c r="B111" s="13" t="s">
        <v>190</v>
      </c>
      <c r="C111" s="84" t="s">
        <v>193</v>
      </c>
      <c r="D111" s="15">
        <v>20000</v>
      </c>
      <c r="E111" s="15">
        <v>20000</v>
      </c>
      <c r="F111" s="15">
        <v>20000</v>
      </c>
    </row>
    <row r="112" spans="1:6" ht="26.4" x14ac:dyDescent="0.25">
      <c r="A112" s="25" t="s">
        <v>194</v>
      </c>
      <c r="B112" s="13" t="s">
        <v>8</v>
      </c>
      <c r="C112" s="84" t="s">
        <v>195</v>
      </c>
      <c r="D112" s="15">
        <f>+D113</f>
        <v>20000</v>
      </c>
      <c r="E112" s="15">
        <f t="shared" ref="E112:F112" si="13">+E113</f>
        <v>20000</v>
      </c>
      <c r="F112" s="15">
        <f t="shared" si="13"/>
        <v>20000</v>
      </c>
    </row>
    <row r="113" spans="1:6" ht="26.4" x14ac:dyDescent="0.25">
      <c r="A113" s="25" t="s">
        <v>194</v>
      </c>
      <c r="B113" s="13" t="s">
        <v>196</v>
      </c>
      <c r="C113" s="84" t="s">
        <v>195</v>
      </c>
      <c r="D113" s="15">
        <v>20000</v>
      </c>
      <c r="E113" s="15">
        <v>20000</v>
      </c>
      <c r="F113" s="15">
        <v>20000</v>
      </c>
    </row>
    <row r="114" spans="1:6" ht="92.4" x14ac:dyDescent="0.25">
      <c r="A114" s="19" t="s">
        <v>197</v>
      </c>
      <c r="B114" s="13" t="s">
        <v>8</v>
      </c>
      <c r="C114" s="30" t="s">
        <v>198</v>
      </c>
      <c r="D114" s="15">
        <f>+D117+D119+D116</f>
        <v>45000</v>
      </c>
      <c r="E114" s="15">
        <f t="shared" ref="E114:F114" si="14">+E117+E119+E116</f>
        <v>45000</v>
      </c>
      <c r="F114" s="15">
        <f t="shared" si="14"/>
        <v>45000</v>
      </c>
    </row>
    <row r="115" spans="1:6" ht="26.4" x14ac:dyDescent="0.25">
      <c r="A115" s="19" t="s">
        <v>199</v>
      </c>
      <c r="B115" s="13" t="s">
        <v>8</v>
      </c>
      <c r="C115" s="30" t="s">
        <v>200</v>
      </c>
      <c r="D115" s="15">
        <f>+D116+D117</f>
        <v>35000</v>
      </c>
      <c r="E115" s="15">
        <f t="shared" ref="E115:F115" si="15">+E116+E117</f>
        <v>35000</v>
      </c>
      <c r="F115" s="15">
        <f t="shared" si="15"/>
        <v>35000</v>
      </c>
    </row>
    <row r="116" spans="1:6" ht="26.4" x14ac:dyDescent="0.25">
      <c r="A116" s="19" t="s">
        <v>199</v>
      </c>
      <c r="B116" s="13" t="s">
        <v>190</v>
      </c>
      <c r="C116" s="30" t="s">
        <v>200</v>
      </c>
      <c r="D116" s="15">
        <v>20000</v>
      </c>
      <c r="E116" s="15">
        <v>20000</v>
      </c>
      <c r="F116" s="15">
        <v>20000</v>
      </c>
    </row>
    <row r="117" spans="1:6" ht="26.4" x14ac:dyDescent="0.25">
      <c r="A117" s="19" t="s">
        <v>199</v>
      </c>
      <c r="B117" s="13" t="s">
        <v>201</v>
      </c>
      <c r="C117" s="30" t="s">
        <v>200</v>
      </c>
      <c r="D117" s="15">
        <v>15000</v>
      </c>
      <c r="E117" s="15">
        <v>15000</v>
      </c>
      <c r="F117" s="15">
        <v>15000</v>
      </c>
    </row>
    <row r="118" spans="1:6" ht="26.4" x14ac:dyDescent="0.25">
      <c r="A118" s="19" t="s">
        <v>202</v>
      </c>
      <c r="B118" s="13" t="s">
        <v>8</v>
      </c>
      <c r="C118" s="30" t="s">
        <v>203</v>
      </c>
      <c r="D118" s="15">
        <f>+D119</f>
        <v>10000</v>
      </c>
      <c r="E118" s="15">
        <f>+E119</f>
        <v>10000</v>
      </c>
      <c r="F118" s="15">
        <f>+F119</f>
        <v>10000</v>
      </c>
    </row>
    <row r="119" spans="1:6" ht="26.4" x14ac:dyDescent="0.25">
      <c r="A119" s="19" t="s">
        <v>202</v>
      </c>
      <c r="B119" s="13" t="s">
        <v>204</v>
      </c>
      <c r="C119" s="30" t="s">
        <v>203</v>
      </c>
      <c r="D119" s="15">
        <v>10000</v>
      </c>
      <c r="E119" s="15">
        <v>10000</v>
      </c>
      <c r="F119" s="15">
        <v>10000</v>
      </c>
    </row>
    <row r="120" spans="1:6" ht="52.8" x14ac:dyDescent="0.25">
      <c r="A120" s="12" t="s">
        <v>205</v>
      </c>
      <c r="B120" s="13" t="s">
        <v>8</v>
      </c>
      <c r="C120" s="16" t="s">
        <v>206</v>
      </c>
      <c r="D120" s="15">
        <f>+D121+D122</f>
        <v>710000</v>
      </c>
      <c r="E120" s="15">
        <f>+E121+E122</f>
        <v>720000</v>
      </c>
      <c r="F120" s="15">
        <f>+F121+F122</f>
        <v>720000</v>
      </c>
    </row>
    <row r="121" spans="1:6" ht="52.8" x14ac:dyDescent="0.25">
      <c r="A121" s="12" t="s">
        <v>205</v>
      </c>
      <c r="B121" s="13" t="s">
        <v>190</v>
      </c>
      <c r="C121" s="16" t="s">
        <v>206</v>
      </c>
      <c r="D121" s="15">
        <v>600000</v>
      </c>
      <c r="E121" s="15">
        <v>600000</v>
      </c>
      <c r="F121" s="15">
        <v>600000</v>
      </c>
    </row>
    <row r="122" spans="1:6" ht="52.8" x14ac:dyDescent="0.25">
      <c r="A122" s="12" t="s">
        <v>205</v>
      </c>
      <c r="B122" s="13" t="s">
        <v>191</v>
      </c>
      <c r="C122" s="16" t="s">
        <v>206</v>
      </c>
      <c r="D122" s="15">
        <v>110000</v>
      </c>
      <c r="E122" s="15">
        <v>120000</v>
      </c>
      <c r="F122" s="15">
        <v>120000</v>
      </c>
    </row>
    <row r="123" spans="1:6" ht="26.4" x14ac:dyDescent="0.25">
      <c r="A123" s="12" t="s">
        <v>207</v>
      </c>
      <c r="B123" s="13" t="s">
        <v>8</v>
      </c>
      <c r="C123" s="16" t="s">
        <v>208</v>
      </c>
      <c r="D123" s="15">
        <f>+D124+D127</f>
        <v>575000</v>
      </c>
      <c r="E123" s="15">
        <f>+E124+E127</f>
        <v>575000</v>
      </c>
      <c r="F123" s="15">
        <f>+F124+F127</f>
        <v>575000</v>
      </c>
    </row>
    <row r="124" spans="1:6" ht="39.6" x14ac:dyDescent="0.25">
      <c r="A124" s="31" t="s">
        <v>209</v>
      </c>
      <c r="B124" s="13" t="s">
        <v>8</v>
      </c>
      <c r="C124" s="16" t="s">
        <v>210</v>
      </c>
      <c r="D124" s="15">
        <f>+D125</f>
        <v>155000</v>
      </c>
      <c r="E124" s="15">
        <f>+E125</f>
        <v>155000</v>
      </c>
      <c r="F124" s="15">
        <f>+F125</f>
        <v>155000</v>
      </c>
    </row>
    <row r="125" spans="1:6" ht="52.8" x14ac:dyDescent="0.25">
      <c r="A125" s="31" t="s">
        <v>211</v>
      </c>
      <c r="B125" s="13" t="s">
        <v>191</v>
      </c>
      <c r="C125" s="16" t="s">
        <v>212</v>
      </c>
      <c r="D125" s="15">
        <v>155000</v>
      </c>
      <c r="E125" s="15">
        <v>155000</v>
      </c>
      <c r="F125" s="15">
        <v>155000</v>
      </c>
    </row>
    <row r="126" spans="1:6" ht="26.4" x14ac:dyDescent="0.25">
      <c r="A126" s="31" t="s">
        <v>213</v>
      </c>
      <c r="B126" s="13" t="s">
        <v>8</v>
      </c>
      <c r="C126" s="84" t="s">
        <v>214</v>
      </c>
      <c r="D126" s="15">
        <f>+D127</f>
        <v>420000</v>
      </c>
      <c r="E126" s="15">
        <f>+E127</f>
        <v>420000</v>
      </c>
      <c r="F126" s="15">
        <f>+F127</f>
        <v>420000</v>
      </c>
    </row>
    <row r="127" spans="1:6" ht="26.4" x14ac:dyDescent="0.25">
      <c r="A127" s="12" t="s">
        <v>213</v>
      </c>
      <c r="B127" s="13" t="s">
        <v>191</v>
      </c>
      <c r="C127" s="16" t="s">
        <v>214</v>
      </c>
      <c r="D127" s="15">
        <v>420000</v>
      </c>
      <c r="E127" s="15">
        <v>420000</v>
      </c>
      <c r="F127" s="15">
        <v>420000</v>
      </c>
    </row>
    <row r="128" spans="1:6" ht="52.8" x14ac:dyDescent="0.25">
      <c r="A128" s="12" t="s">
        <v>215</v>
      </c>
      <c r="B128" s="13" t="s">
        <v>8</v>
      </c>
      <c r="C128" s="84" t="s">
        <v>216</v>
      </c>
      <c r="D128" s="15">
        <f>+D129</f>
        <v>30000</v>
      </c>
      <c r="E128" s="15">
        <f t="shared" ref="E128:F128" si="16">+E129</f>
        <v>30000</v>
      </c>
      <c r="F128" s="15">
        <f t="shared" si="16"/>
        <v>30000</v>
      </c>
    </row>
    <row r="129" spans="1:6" ht="52.8" x14ac:dyDescent="0.25">
      <c r="A129" s="12" t="s">
        <v>217</v>
      </c>
      <c r="B129" s="13" t="s">
        <v>218</v>
      </c>
      <c r="C129" s="16" t="s">
        <v>350</v>
      </c>
      <c r="D129" s="15">
        <v>30000</v>
      </c>
      <c r="E129" s="15">
        <v>30000</v>
      </c>
      <c r="F129" s="15">
        <v>30000</v>
      </c>
    </row>
    <row r="130" spans="1:6" ht="26.4" x14ac:dyDescent="0.25">
      <c r="A130" s="12" t="s">
        <v>219</v>
      </c>
      <c r="B130" s="13" t="s">
        <v>8</v>
      </c>
      <c r="C130" s="16" t="s">
        <v>349</v>
      </c>
      <c r="D130" s="15">
        <f t="shared" ref="D130:F130" si="17">+D131</f>
        <v>10000</v>
      </c>
      <c r="E130" s="15">
        <f t="shared" si="17"/>
        <v>10000</v>
      </c>
      <c r="F130" s="15">
        <f t="shared" si="17"/>
        <v>10000</v>
      </c>
    </row>
    <row r="131" spans="1:6" ht="26.4" x14ac:dyDescent="0.25">
      <c r="A131" s="25" t="s">
        <v>220</v>
      </c>
      <c r="B131" s="13" t="s">
        <v>221</v>
      </c>
      <c r="C131" s="16" t="s">
        <v>351</v>
      </c>
      <c r="D131" s="15">
        <v>10000</v>
      </c>
      <c r="E131" s="15">
        <v>10000</v>
      </c>
      <c r="F131" s="15">
        <v>10000</v>
      </c>
    </row>
    <row r="132" spans="1:6" ht="52.8" x14ac:dyDescent="0.25">
      <c r="A132" s="25" t="s">
        <v>222</v>
      </c>
      <c r="B132" s="13" t="s">
        <v>8</v>
      </c>
      <c r="C132" s="84" t="s">
        <v>223</v>
      </c>
      <c r="D132" s="15">
        <f>+D133</f>
        <v>1000</v>
      </c>
      <c r="E132" s="15">
        <f t="shared" ref="E132:F132" si="18">+E133</f>
        <v>1000</v>
      </c>
      <c r="F132" s="15">
        <f t="shared" si="18"/>
        <v>1000</v>
      </c>
    </row>
    <row r="133" spans="1:6" ht="66" x14ac:dyDescent="0.25">
      <c r="A133" s="25" t="s">
        <v>224</v>
      </c>
      <c r="B133" s="13" t="s">
        <v>86</v>
      </c>
      <c r="C133" s="16" t="s">
        <v>385</v>
      </c>
      <c r="D133" s="15">
        <v>1000</v>
      </c>
      <c r="E133" s="15">
        <v>1000</v>
      </c>
      <c r="F133" s="15">
        <v>1000</v>
      </c>
    </row>
    <row r="134" spans="1:6" ht="52.8" x14ac:dyDescent="0.25">
      <c r="A134" s="31" t="s">
        <v>225</v>
      </c>
      <c r="B134" s="13" t="s">
        <v>8</v>
      </c>
      <c r="C134" s="16" t="s">
        <v>226</v>
      </c>
      <c r="D134" s="15">
        <f>+D136+D135</f>
        <v>1012000</v>
      </c>
      <c r="E134" s="15">
        <f t="shared" ref="E134:F134" si="19">+E136+E135</f>
        <v>1012000</v>
      </c>
      <c r="F134" s="15">
        <f t="shared" si="19"/>
        <v>1012000</v>
      </c>
    </row>
    <row r="135" spans="1:6" ht="52.8" x14ac:dyDescent="0.25">
      <c r="A135" s="31" t="s">
        <v>225</v>
      </c>
      <c r="B135" s="13" t="s">
        <v>227</v>
      </c>
      <c r="C135" s="16" t="s">
        <v>226</v>
      </c>
      <c r="D135" s="15">
        <v>12000</v>
      </c>
      <c r="E135" s="15">
        <v>12000</v>
      </c>
      <c r="F135" s="15">
        <v>12000</v>
      </c>
    </row>
    <row r="136" spans="1:6" ht="52.8" x14ac:dyDescent="0.25">
      <c r="A136" s="31" t="s">
        <v>225</v>
      </c>
      <c r="B136" s="13" t="s">
        <v>191</v>
      </c>
      <c r="C136" s="16" t="s">
        <v>226</v>
      </c>
      <c r="D136" s="15">
        <v>1000000</v>
      </c>
      <c r="E136" s="15">
        <v>1000000</v>
      </c>
      <c r="F136" s="15">
        <v>1000000</v>
      </c>
    </row>
    <row r="137" spans="1:6" ht="39.6" x14ac:dyDescent="0.25">
      <c r="A137" s="22" t="s">
        <v>228</v>
      </c>
      <c r="B137" s="13" t="s">
        <v>8</v>
      </c>
      <c r="C137" s="16" t="s">
        <v>229</v>
      </c>
      <c r="D137" s="15">
        <f>+D138</f>
        <v>127000</v>
      </c>
      <c r="E137" s="15">
        <f>+E138</f>
        <v>127000</v>
      </c>
      <c r="F137" s="15">
        <f>+F138</f>
        <v>127000</v>
      </c>
    </row>
    <row r="138" spans="1:6" ht="52.8" x14ac:dyDescent="0.25">
      <c r="A138" s="22" t="s">
        <v>230</v>
      </c>
      <c r="B138" s="13" t="s">
        <v>154</v>
      </c>
      <c r="C138" s="16" t="s">
        <v>231</v>
      </c>
      <c r="D138" s="15">
        <v>127000</v>
      </c>
      <c r="E138" s="15">
        <v>127000</v>
      </c>
      <c r="F138" s="15">
        <v>127000</v>
      </c>
    </row>
    <row r="139" spans="1:6" ht="26.4" x14ac:dyDescent="0.25">
      <c r="A139" s="12" t="s">
        <v>232</v>
      </c>
      <c r="B139" s="13" t="s">
        <v>8</v>
      </c>
      <c r="C139" s="16" t="s">
        <v>233</v>
      </c>
      <c r="D139" s="15">
        <f>+D140</f>
        <v>8450000</v>
      </c>
      <c r="E139" s="15">
        <f>+E140</f>
        <v>8643000</v>
      </c>
      <c r="F139" s="15">
        <f>+F140</f>
        <v>8215000</v>
      </c>
    </row>
    <row r="140" spans="1:6" ht="39.6" x14ac:dyDescent="0.25">
      <c r="A140" s="12" t="s">
        <v>234</v>
      </c>
      <c r="B140" s="13" t="s">
        <v>8</v>
      </c>
      <c r="C140" s="16" t="s">
        <v>235</v>
      </c>
      <c r="D140" s="15">
        <f>+D141+D142+D143+D144+D145+D146+D147+D148+D151+D152+D149+D150</f>
        <v>8450000</v>
      </c>
      <c r="E140" s="15">
        <f t="shared" ref="E140:F140" si="20">+E141+E142+E143+E144+E145+E146+E147+E148+E151+E152+E149+E150</f>
        <v>8643000</v>
      </c>
      <c r="F140" s="15">
        <f t="shared" si="20"/>
        <v>8215000</v>
      </c>
    </row>
    <row r="141" spans="1:6" ht="39.6" x14ac:dyDescent="0.25">
      <c r="A141" s="12" t="s">
        <v>234</v>
      </c>
      <c r="B141" s="13" t="s">
        <v>125</v>
      </c>
      <c r="C141" s="16" t="s">
        <v>235</v>
      </c>
      <c r="D141" s="15">
        <v>10000</v>
      </c>
      <c r="E141" s="15">
        <v>10000</v>
      </c>
      <c r="F141" s="15">
        <v>10000</v>
      </c>
    </row>
    <row r="142" spans="1:6" ht="39.6" x14ac:dyDescent="0.25">
      <c r="A142" s="12" t="s">
        <v>234</v>
      </c>
      <c r="B142" s="13" t="s">
        <v>221</v>
      </c>
      <c r="C142" s="16" t="s">
        <v>235</v>
      </c>
      <c r="D142" s="15">
        <v>3000</v>
      </c>
      <c r="E142" s="15">
        <v>3000</v>
      </c>
      <c r="F142" s="15">
        <v>3000</v>
      </c>
    </row>
    <row r="143" spans="1:6" ht="39.6" x14ac:dyDescent="0.25">
      <c r="A143" s="12" t="s">
        <v>234</v>
      </c>
      <c r="B143" s="32" t="s">
        <v>190</v>
      </c>
      <c r="C143" s="16" t="s">
        <v>235</v>
      </c>
      <c r="D143" s="15">
        <v>85000</v>
      </c>
      <c r="E143" s="15">
        <v>85000</v>
      </c>
      <c r="F143" s="15">
        <v>85000</v>
      </c>
    </row>
    <row r="144" spans="1:6" ht="39.6" x14ac:dyDescent="0.25">
      <c r="A144" s="12" t="s">
        <v>234</v>
      </c>
      <c r="B144" s="32" t="s">
        <v>236</v>
      </c>
      <c r="C144" s="16" t="s">
        <v>235</v>
      </c>
      <c r="D144" s="15">
        <v>5000</v>
      </c>
      <c r="E144" s="15">
        <v>5000</v>
      </c>
      <c r="F144" s="15">
        <v>5000</v>
      </c>
    </row>
    <row r="145" spans="1:6" ht="39.6" x14ac:dyDescent="0.25">
      <c r="A145" s="12" t="s">
        <v>234</v>
      </c>
      <c r="B145" s="13" t="s">
        <v>191</v>
      </c>
      <c r="C145" s="16" t="s">
        <v>235</v>
      </c>
      <c r="D145" s="15">
        <v>2750000</v>
      </c>
      <c r="E145" s="15">
        <v>2750000</v>
      </c>
      <c r="F145" s="15">
        <v>2750000</v>
      </c>
    </row>
    <row r="146" spans="1:6" ht="39.6" x14ac:dyDescent="0.25">
      <c r="A146" s="12" t="s">
        <v>234</v>
      </c>
      <c r="B146" s="13" t="s">
        <v>237</v>
      </c>
      <c r="C146" s="16" t="s">
        <v>235</v>
      </c>
      <c r="D146" s="15">
        <v>35000</v>
      </c>
      <c r="E146" s="15">
        <v>35000</v>
      </c>
      <c r="F146" s="15">
        <v>35000</v>
      </c>
    </row>
    <row r="147" spans="1:6" ht="39.6" x14ac:dyDescent="0.25">
      <c r="A147" s="12" t="s">
        <v>234</v>
      </c>
      <c r="B147" s="13" t="s">
        <v>238</v>
      </c>
      <c r="C147" s="16" t="s">
        <v>235</v>
      </c>
      <c r="D147" s="15">
        <v>65000</v>
      </c>
      <c r="E147" s="15">
        <v>65000</v>
      </c>
      <c r="F147" s="15">
        <v>65000</v>
      </c>
    </row>
    <row r="148" spans="1:6" ht="39.6" x14ac:dyDescent="0.25">
      <c r="A148" s="12" t="s">
        <v>234</v>
      </c>
      <c r="B148" s="13" t="s">
        <v>239</v>
      </c>
      <c r="C148" s="16" t="s">
        <v>235</v>
      </c>
      <c r="D148" s="15">
        <v>10000</v>
      </c>
      <c r="E148" s="15">
        <v>10000</v>
      </c>
      <c r="F148" s="15">
        <v>10000</v>
      </c>
    </row>
    <row r="149" spans="1:6" ht="39.6" x14ac:dyDescent="0.25">
      <c r="A149" s="22" t="s">
        <v>325</v>
      </c>
      <c r="B149" s="13" t="s">
        <v>81</v>
      </c>
      <c r="C149" s="16" t="s">
        <v>326</v>
      </c>
      <c r="D149" s="15">
        <v>290000</v>
      </c>
      <c r="E149" s="15">
        <v>302000</v>
      </c>
      <c r="F149" s="15">
        <v>314000</v>
      </c>
    </row>
    <row r="150" spans="1:6" ht="39.6" x14ac:dyDescent="0.25">
      <c r="A150" s="25" t="s">
        <v>327</v>
      </c>
      <c r="B150" s="13" t="s">
        <v>81</v>
      </c>
      <c r="C150" s="16" t="s">
        <v>328</v>
      </c>
      <c r="D150" s="15">
        <v>4528000</v>
      </c>
      <c r="E150" s="15">
        <v>4709000</v>
      </c>
      <c r="F150" s="15">
        <v>4269000</v>
      </c>
    </row>
    <row r="151" spans="1:6" ht="39.6" x14ac:dyDescent="0.25">
      <c r="A151" s="12" t="s">
        <v>234</v>
      </c>
      <c r="B151" s="13" t="s">
        <v>154</v>
      </c>
      <c r="C151" s="16" t="s">
        <v>235</v>
      </c>
      <c r="D151" s="15">
        <v>169000</v>
      </c>
      <c r="E151" s="15">
        <v>169000</v>
      </c>
      <c r="F151" s="15">
        <v>169000</v>
      </c>
    </row>
    <row r="152" spans="1:6" ht="39.6" x14ac:dyDescent="0.25">
      <c r="A152" s="12" t="s">
        <v>234</v>
      </c>
      <c r="B152" s="13" t="s">
        <v>86</v>
      </c>
      <c r="C152" s="16" t="s">
        <v>235</v>
      </c>
      <c r="D152" s="15">
        <v>500000</v>
      </c>
      <c r="E152" s="15">
        <v>500000</v>
      </c>
      <c r="F152" s="15">
        <v>500000</v>
      </c>
    </row>
    <row r="153" spans="1:6" x14ac:dyDescent="0.25">
      <c r="A153" s="12" t="s">
        <v>240</v>
      </c>
      <c r="B153" s="13" t="s">
        <v>8</v>
      </c>
      <c r="C153" s="16" t="s">
        <v>241</v>
      </c>
      <c r="D153" s="15">
        <f t="shared" ref="D153:F154" si="21">+D154</f>
        <v>6524000</v>
      </c>
      <c r="E153" s="15">
        <f t="shared" si="21"/>
        <v>6785700</v>
      </c>
      <c r="F153" s="15">
        <f t="shared" si="21"/>
        <v>7056300</v>
      </c>
    </row>
    <row r="154" spans="1:6" x14ac:dyDescent="0.25">
      <c r="A154" s="12" t="s">
        <v>242</v>
      </c>
      <c r="B154" s="13" t="s">
        <v>8</v>
      </c>
      <c r="C154" s="16" t="s">
        <v>243</v>
      </c>
      <c r="D154" s="15">
        <f t="shared" si="21"/>
        <v>6524000</v>
      </c>
      <c r="E154" s="15">
        <f t="shared" si="21"/>
        <v>6785700</v>
      </c>
      <c r="F154" s="15">
        <f t="shared" si="21"/>
        <v>7056300</v>
      </c>
    </row>
    <row r="155" spans="1:6" x14ac:dyDescent="0.25">
      <c r="A155" s="12" t="s">
        <v>244</v>
      </c>
      <c r="B155" s="13" t="s">
        <v>8</v>
      </c>
      <c r="C155" s="16" t="s">
        <v>245</v>
      </c>
      <c r="D155" s="15">
        <f>+D158+D159+D156+D157</f>
        <v>6524000</v>
      </c>
      <c r="E155" s="15">
        <f t="shared" ref="E155:F155" si="22">+E158+E159+E156+E157</f>
        <v>6785700</v>
      </c>
      <c r="F155" s="15">
        <f t="shared" si="22"/>
        <v>7056300</v>
      </c>
    </row>
    <row r="156" spans="1:6" ht="26.4" x14ac:dyDescent="0.25">
      <c r="A156" s="12" t="s">
        <v>331</v>
      </c>
      <c r="B156" s="13" t="s">
        <v>81</v>
      </c>
      <c r="C156" s="16" t="s">
        <v>246</v>
      </c>
      <c r="D156" s="15">
        <v>60000</v>
      </c>
      <c r="E156" s="15">
        <v>63000</v>
      </c>
      <c r="F156" s="15">
        <v>65000</v>
      </c>
    </row>
    <row r="157" spans="1:6" ht="39.6" x14ac:dyDescent="0.25">
      <c r="A157" s="12" t="s">
        <v>365</v>
      </c>
      <c r="B157" s="13" t="s">
        <v>81</v>
      </c>
      <c r="C157" s="16" t="s">
        <v>368</v>
      </c>
      <c r="D157" s="15">
        <v>4711350</v>
      </c>
      <c r="E157" s="15">
        <v>4900000</v>
      </c>
      <c r="F157" s="15">
        <v>5095800</v>
      </c>
    </row>
    <row r="158" spans="1:6" ht="52.8" x14ac:dyDescent="0.25">
      <c r="A158" s="12" t="s">
        <v>367</v>
      </c>
      <c r="B158" s="13" t="s">
        <v>81</v>
      </c>
      <c r="C158" s="16" t="s">
        <v>352</v>
      </c>
      <c r="D158" s="15">
        <v>1751300</v>
      </c>
      <c r="E158" s="15">
        <v>1821300</v>
      </c>
      <c r="F158" s="15">
        <v>1894000</v>
      </c>
    </row>
    <row r="159" spans="1:6" ht="26.4" x14ac:dyDescent="0.25">
      <c r="A159" s="12" t="s">
        <v>366</v>
      </c>
      <c r="B159" s="13" t="s">
        <v>81</v>
      </c>
      <c r="C159" s="16" t="s">
        <v>353</v>
      </c>
      <c r="D159" s="15">
        <v>1350</v>
      </c>
      <c r="E159" s="15">
        <v>1400</v>
      </c>
      <c r="F159" s="15">
        <v>1500</v>
      </c>
    </row>
    <row r="160" spans="1:6" x14ac:dyDescent="0.25">
      <c r="A160" s="12" t="s">
        <v>247</v>
      </c>
      <c r="B160" s="13" t="s">
        <v>8</v>
      </c>
      <c r="C160" s="16" t="s">
        <v>248</v>
      </c>
      <c r="D160" s="15">
        <f>+D161+D191</f>
        <v>1550775700</v>
      </c>
      <c r="E160" s="15">
        <f>+E161+E191</f>
        <v>1442928500</v>
      </c>
      <c r="F160" s="15">
        <f>+F161+F191</f>
        <v>1455438600</v>
      </c>
    </row>
    <row r="161" spans="1:22" ht="26.4" x14ac:dyDescent="0.25">
      <c r="A161" s="33" t="s">
        <v>249</v>
      </c>
      <c r="B161" s="13" t="s">
        <v>8</v>
      </c>
      <c r="C161" s="16" t="s">
        <v>250</v>
      </c>
      <c r="D161" s="15">
        <f>+D170+D162+D166</f>
        <v>1547775700</v>
      </c>
      <c r="E161" s="15">
        <f>+E170+E162+E166</f>
        <v>1439928500</v>
      </c>
      <c r="F161" s="15">
        <f>+F170+F162+F166</f>
        <v>1455438600</v>
      </c>
    </row>
    <row r="162" spans="1:22" x14ac:dyDescent="0.25">
      <c r="A162" s="33" t="s">
        <v>251</v>
      </c>
      <c r="B162" s="13" t="s">
        <v>8</v>
      </c>
      <c r="C162" s="16" t="s">
        <v>332</v>
      </c>
      <c r="D162" s="15">
        <f>+D163</f>
        <v>201502200</v>
      </c>
      <c r="E162" s="15">
        <f t="shared" ref="E162:F162" si="23">+E163</f>
        <v>124036700</v>
      </c>
      <c r="F162" s="15">
        <f t="shared" si="23"/>
        <v>139546200</v>
      </c>
    </row>
    <row r="163" spans="1:22" x14ac:dyDescent="0.25">
      <c r="A163" s="22" t="s">
        <v>252</v>
      </c>
      <c r="B163" s="13" t="s">
        <v>8</v>
      </c>
      <c r="C163" s="84" t="s">
        <v>333</v>
      </c>
      <c r="D163" s="15">
        <f>+D164+D165</f>
        <v>201502200</v>
      </c>
      <c r="E163" s="15">
        <f t="shared" ref="E163:F163" si="24">+E164+E165</f>
        <v>124036700</v>
      </c>
      <c r="F163" s="15">
        <f t="shared" si="24"/>
        <v>139546200</v>
      </c>
    </row>
    <row r="164" spans="1:22" ht="39.6" x14ac:dyDescent="0.25">
      <c r="A164" s="69" t="s">
        <v>354</v>
      </c>
      <c r="B164" s="13" t="s">
        <v>153</v>
      </c>
      <c r="C164" s="16" t="s">
        <v>357</v>
      </c>
      <c r="D164" s="15">
        <v>75634300</v>
      </c>
      <c r="E164" s="15">
        <v>20981000</v>
      </c>
      <c r="F164" s="15">
        <v>40417400</v>
      </c>
    </row>
    <row r="165" spans="1:22" ht="39.6" x14ac:dyDescent="0.25">
      <c r="A165" s="69" t="s">
        <v>355</v>
      </c>
      <c r="B165" s="13" t="s">
        <v>153</v>
      </c>
      <c r="C165" s="16" t="s">
        <v>356</v>
      </c>
      <c r="D165" s="15">
        <v>125867900</v>
      </c>
      <c r="E165" s="15">
        <v>103055700</v>
      </c>
      <c r="F165" s="15">
        <v>99128800</v>
      </c>
    </row>
    <row r="166" spans="1:22" ht="26.4" x14ac:dyDescent="0.25">
      <c r="A166" s="27" t="s">
        <v>253</v>
      </c>
      <c r="B166" s="13" t="s">
        <v>8</v>
      </c>
      <c r="C166" s="13" t="s">
        <v>334</v>
      </c>
      <c r="D166" s="15">
        <f>+D167</f>
        <v>35374400</v>
      </c>
      <c r="E166" s="15">
        <f t="shared" ref="E166:F166" si="25">+E167</f>
        <v>0</v>
      </c>
      <c r="F166" s="15">
        <f t="shared" si="25"/>
        <v>0</v>
      </c>
    </row>
    <row r="167" spans="1:22" x14ac:dyDescent="0.25">
      <c r="A167" s="27" t="s">
        <v>254</v>
      </c>
      <c r="B167" s="13" t="s">
        <v>8</v>
      </c>
      <c r="C167" s="29" t="s">
        <v>335</v>
      </c>
      <c r="D167" s="15">
        <f>+D168</f>
        <v>35374400</v>
      </c>
      <c r="E167" s="15">
        <f>+E168</f>
        <v>0</v>
      </c>
      <c r="F167" s="15">
        <f>+F168</f>
        <v>0</v>
      </c>
    </row>
    <row r="168" spans="1:22" x14ac:dyDescent="0.25">
      <c r="A168" s="27" t="s">
        <v>255</v>
      </c>
      <c r="B168" s="13" t="s">
        <v>8</v>
      </c>
      <c r="C168" s="29" t="s">
        <v>336</v>
      </c>
      <c r="D168" s="15">
        <f>+D169</f>
        <v>35374400</v>
      </c>
      <c r="E168" s="15">
        <f t="shared" ref="E168:F168" si="26">+E169</f>
        <v>0</v>
      </c>
      <c r="F168" s="15">
        <f t="shared" si="26"/>
        <v>0</v>
      </c>
    </row>
    <row r="169" spans="1:22" ht="52.8" x14ac:dyDescent="0.25">
      <c r="A169" s="22" t="s">
        <v>256</v>
      </c>
      <c r="B169" s="13" t="s">
        <v>152</v>
      </c>
      <c r="C169" s="29" t="s">
        <v>336</v>
      </c>
      <c r="D169" s="15">
        <v>35374400</v>
      </c>
      <c r="E169" s="15">
        <v>0</v>
      </c>
      <c r="F169" s="15">
        <v>0</v>
      </c>
    </row>
    <row r="170" spans="1:22" ht="26.4" x14ac:dyDescent="0.25">
      <c r="A170" s="12" t="s">
        <v>257</v>
      </c>
      <c r="B170" s="13" t="s">
        <v>8</v>
      </c>
      <c r="C170" s="16" t="s">
        <v>337</v>
      </c>
      <c r="D170" s="15">
        <f>+D171+D173+D187+D185</f>
        <v>1310899100</v>
      </c>
      <c r="E170" s="15">
        <f>+E171+E173+E187+E185</f>
        <v>1315891800</v>
      </c>
      <c r="F170" s="15">
        <f>+F171+F173+F187+F185</f>
        <v>1315892400</v>
      </c>
    </row>
    <row r="171" spans="1:22" s="89" customFormat="1" ht="39.6" x14ac:dyDescent="0.3">
      <c r="A171" s="85" t="s">
        <v>258</v>
      </c>
      <c r="B171" s="86" t="s">
        <v>8</v>
      </c>
      <c r="C171" s="87" t="s">
        <v>338</v>
      </c>
      <c r="D171" s="88">
        <f>+D172</f>
        <v>59767500</v>
      </c>
      <c r="E171" s="88">
        <f>+E172</f>
        <v>59767500</v>
      </c>
      <c r="F171" s="88">
        <f>+F172</f>
        <v>59767500</v>
      </c>
      <c r="V171" s="90"/>
    </row>
    <row r="172" spans="1:22" s="35" customFormat="1" ht="39.6" x14ac:dyDescent="0.3">
      <c r="A172" s="12" t="s">
        <v>259</v>
      </c>
      <c r="B172" s="13" t="s">
        <v>86</v>
      </c>
      <c r="C172" s="16" t="s">
        <v>339</v>
      </c>
      <c r="D172" s="36">
        <v>59767500</v>
      </c>
      <c r="E172" s="36">
        <v>59767500</v>
      </c>
      <c r="F172" s="36">
        <v>59767500</v>
      </c>
      <c r="V172" s="79"/>
    </row>
    <row r="173" spans="1:22" ht="26.4" x14ac:dyDescent="0.25">
      <c r="A173" s="12" t="s">
        <v>260</v>
      </c>
      <c r="B173" s="13" t="s">
        <v>8</v>
      </c>
      <c r="C173" s="13" t="s">
        <v>340</v>
      </c>
      <c r="D173" s="15">
        <f>+D174</f>
        <v>27160700</v>
      </c>
      <c r="E173" s="15">
        <f>+E174</f>
        <v>27160700</v>
      </c>
      <c r="F173" s="15">
        <f>+F174</f>
        <v>27160700</v>
      </c>
    </row>
    <row r="174" spans="1:22" s="35" customFormat="1" ht="26.4" x14ac:dyDescent="0.3">
      <c r="A174" s="12" t="s">
        <v>261</v>
      </c>
      <c r="B174" s="13" t="s">
        <v>8</v>
      </c>
      <c r="C174" s="13" t="s">
        <v>341</v>
      </c>
      <c r="D174" s="15">
        <f>SUM(D175:D184)</f>
        <v>27160700</v>
      </c>
      <c r="E174" s="15">
        <f>SUM(E175:E184)</f>
        <v>27160700</v>
      </c>
      <c r="F174" s="15">
        <f>SUM(F175:F184)</f>
        <v>27160700</v>
      </c>
      <c r="V174" s="79"/>
    </row>
    <row r="175" spans="1:22" ht="39.6" x14ac:dyDescent="0.25">
      <c r="A175" s="12" t="s">
        <v>262</v>
      </c>
      <c r="B175" s="13" t="s">
        <v>152</v>
      </c>
      <c r="C175" s="13" t="s">
        <v>341</v>
      </c>
      <c r="D175" s="36">
        <v>18296000</v>
      </c>
      <c r="E175" s="36">
        <v>18296000</v>
      </c>
      <c r="F175" s="36">
        <v>18296000</v>
      </c>
    </row>
    <row r="176" spans="1:22" s="35" customFormat="1" ht="39.6" x14ac:dyDescent="0.3">
      <c r="A176" s="12" t="s">
        <v>263</v>
      </c>
      <c r="B176" s="13" t="s">
        <v>153</v>
      </c>
      <c r="C176" s="13" t="s">
        <v>341</v>
      </c>
      <c r="D176" s="15">
        <v>44100</v>
      </c>
      <c r="E176" s="15">
        <v>44100</v>
      </c>
      <c r="F176" s="15">
        <v>44100</v>
      </c>
      <c r="V176" s="79"/>
    </row>
    <row r="177" spans="1:22" s="35" customFormat="1" ht="26.4" x14ac:dyDescent="0.3">
      <c r="A177" s="12" t="s">
        <v>264</v>
      </c>
      <c r="B177" s="13" t="s">
        <v>153</v>
      </c>
      <c r="C177" s="13" t="s">
        <v>341</v>
      </c>
      <c r="D177" s="36">
        <v>88300</v>
      </c>
      <c r="E177" s="36">
        <v>88300</v>
      </c>
      <c r="F177" s="36">
        <v>88300</v>
      </c>
      <c r="V177" s="79"/>
    </row>
    <row r="178" spans="1:22" s="35" customFormat="1" ht="52.8" x14ac:dyDescent="0.3">
      <c r="A178" s="12" t="s">
        <v>265</v>
      </c>
      <c r="B178" s="13" t="s">
        <v>154</v>
      </c>
      <c r="C178" s="13" t="s">
        <v>341</v>
      </c>
      <c r="D178" s="36">
        <v>3170600</v>
      </c>
      <c r="E178" s="36">
        <v>3170600</v>
      </c>
      <c r="F178" s="36">
        <v>3170600</v>
      </c>
      <c r="V178" s="79"/>
    </row>
    <row r="179" spans="1:22" s="35" customFormat="1" ht="26.4" x14ac:dyDescent="0.3">
      <c r="A179" s="12" t="s">
        <v>266</v>
      </c>
      <c r="B179" s="13" t="s">
        <v>154</v>
      </c>
      <c r="C179" s="13" t="s">
        <v>341</v>
      </c>
      <c r="D179" s="36">
        <v>826300</v>
      </c>
      <c r="E179" s="36">
        <v>826300</v>
      </c>
      <c r="F179" s="36">
        <v>826300</v>
      </c>
      <c r="V179" s="79"/>
    </row>
    <row r="180" spans="1:22" ht="52.8" x14ac:dyDescent="0.25">
      <c r="A180" s="12" t="s">
        <v>267</v>
      </c>
      <c r="B180" s="13" t="s">
        <v>154</v>
      </c>
      <c r="C180" s="13" t="s">
        <v>341</v>
      </c>
      <c r="D180" s="36">
        <v>2497200</v>
      </c>
      <c r="E180" s="36">
        <v>2497200</v>
      </c>
      <c r="F180" s="36">
        <v>2497200</v>
      </c>
    </row>
    <row r="181" spans="1:22" s="35" customFormat="1" ht="79.2" x14ac:dyDescent="0.3">
      <c r="A181" s="12" t="s">
        <v>268</v>
      </c>
      <c r="B181" s="13" t="s">
        <v>154</v>
      </c>
      <c r="C181" s="13" t="s">
        <v>341</v>
      </c>
      <c r="D181" s="67">
        <v>700</v>
      </c>
      <c r="E181" s="67">
        <v>700</v>
      </c>
      <c r="F181" s="67">
        <v>700</v>
      </c>
      <c r="V181" s="79"/>
    </row>
    <row r="182" spans="1:22" ht="39.6" x14ac:dyDescent="0.25">
      <c r="A182" s="12" t="s">
        <v>269</v>
      </c>
      <c r="B182" s="13" t="s">
        <v>154</v>
      </c>
      <c r="C182" s="13" t="s">
        <v>341</v>
      </c>
      <c r="D182" s="36">
        <v>1652700</v>
      </c>
      <c r="E182" s="36">
        <v>1652700</v>
      </c>
      <c r="F182" s="36">
        <v>1652700</v>
      </c>
    </row>
    <row r="183" spans="1:22" ht="26.4" x14ac:dyDescent="0.25">
      <c r="A183" s="12" t="s">
        <v>270</v>
      </c>
      <c r="B183" s="13" t="s">
        <v>154</v>
      </c>
      <c r="C183" s="13" t="s">
        <v>341</v>
      </c>
      <c r="D183" s="36">
        <v>4800</v>
      </c>
      <c r="E183" s="36">
        <v>4800</v>
      </c>
      <c r="F183" s="36">
        <v>4800</v>
      </c>
    </row>
    <row r="184" spans="1:22" ht="52.8" x14ac:dyDescent="0.25">
      <c r="A184" s="12" t="s">
        <v>364</v>
      </c>
      <c r="B184" s="13" t="s">
        <v>86</v>
      </c>
      <c r="C184" s="13" t="s">
        <v>341</v>
      </c>
      <c r="D184" s="36">
        <v>580000</v>
      </c>
      <c r="E184" s="36">
        <v>580000</v>
      </c>
      <c r="F184" s="36">
        <v>580000</v>
      </c>
    </row>
    <row r="185" spans="1:22" ht="52.8" x14ac:dyDescent="0.25">
      <c r="A185" s="12" t="s">
        <v>271</v>
      </c>
      <c r="B185" s="13" t="s">
        <v>8</v>
      </c>
      <c r="C185" s="37" t="s">
        <v>342</v>
      </c>
      <c r="D185" s="36">
        <f>+D186</f>
        <v>10500</v>
      </c>
      <c r="E185" s="36">
        <f>+E186</f>
        <v>10900</v>
      </c>
      <c r="F185" s="36">
        <f>+F186</f>
        <v>11500</v>
      </c>
    </row>
    <row r="186" spans="1:22" ht="52.8" x14ac:dyDescent="0.25">
      <c r="A186" s="12" t="s">
        <v>272</v>
      </c>
      <c r="B186" s="13" t="s">
        <v>154</v>
      </c>
      <c r="C186" s="37" t="s">
        <v>343</v>
      </c>
      <c r="D186" s="36">
        <v>10500</v>
      </c>
      <c r="E186" s="36">
        <v>10900</v>
      </c>
      <c r="F186" s="36">
        <v>11500</v>
      </c>
    </row>
    <row r="187" spans="1:22" x14ac:dyDescent="0.25">
      <c r="A187" s="12" t="s">
        <v>273</v>
      </c>
      <c r="B187" s="13" t="s">
        <v>8</v>
      </c>
      <c r="C187" s="16" t="s">
        <v>344</v>
      </c>
      <c r="D187" s="15">
        <f>+D188</f>
        <v>1223960400</v>
      </c>
      <c r="E187" s="15">
        <f>+E188</f>
        <v>1228952700</v>
      </c>
      <c r="F187" s="15">
        <f>+F188</f>
        <v>1228952700</v>
      </c>
    </row>
    <row r="188" spans="1:22" x14ac:dyDescent="0.25">
      <c r="A188" s="12" t="s">
        <v>274</v>
      </c>
      <c r="B188" s="13" t="s">
        <v>8</v>
      </c>
      <c r="C188" s="16" t="s">
        <v>345</v>
      </c>
      <c r="D188" s="15">
        <f>+D189+D190</f>
        <v>1223960400</v>
      </c>
      <c r="E188" s="15">
        <f>+E189+E190</f>
        <v>1228952700</v>
      </c>
      <c r="F188" s="15">
        <f>+F189+F190</f>
        <v>1228952700</v>
      </c>
    </row>
    <row r="189" spans="1:22" ht="79.2" x14ac:dyDescent="0.25">
      <c r="A189" s="12" t="s">
        <v>275</v>
      </c>
      <c r="B189" s="13" t="s">
        <v>152</v>
      </c>
      <c r="C189" s="16" t="s">
        <v>345</v>
      </c>
      <c r="D189" s="34">
        <v>599533500</v>
      </c>
      <c r="E189" s="34">
        <v>601954700</v>
      </c>
      <c r="F189" s="34">
        <v>601954700</v>
      </c>
    </row>
    <row r="190" spans="1:22" ht="52.8" x14ac:dyDescent="0.25">
      <c r="A190" s="12" t="s">
        <v>276</v>
      </c>
      <c r="B190" s="13" t="s">
        <v>152</v>
      </c>
      <c r="C190" s="16" t="s">
        <v>345</v>
      </c>
      <c r="D190" s="34">
        <v>624426900</v>
      </c>
      <c r="E190" s="34">
        <v>626998000</v>
      </c>
      <c r="F190" s="34">
        <v>626998000</v>
      </c>
    </row>
    <row r="191" spans="1:22" x14ac:dyDescent="0.25">
      <c r="A191" s="22" t="s">
        <v>277</v>
      </c>
      <c r="B191" s="13" t="s">
        <v>8</v>
      </c>
      <c r="C191" s="23" t="s">
        <v>361</v>
      </c>
      <c r="D191" s="38">
        <f>+D192</f>
        <v>3000000</v>
      </c>
      <c r="E191" s="38">
        <f t="shared" ref="E191:F192" si="27">+E192</f>
        <v>3000000</v>
      </c>
      <c r="F191" s="38">
        <f t="shared" si="27"/>
        <v>0</v>
      </c>
    </row>
    <row r="192" spans="1:22" x14ac:dyDescent="0.25">
      <c r="A192" s="22" t="s">
        <v>363</v>
      </c>
      <c r="B192" s="13" t="s">
        <v>8</v>
      </c>
      <c r="C192" s="23" t="s">
        <v>362</v>
      </c>
      <c r="D192" s="38">
        <f>+D193</f>
        <v>3000000</v>
      </c>
      <c r="E192" s="38">
        <f t="shared" si="27"/>
        <v>3000000</v>
      </c>
      <c r="F192" s="38">
        <f t="shared" si="27"/>
        <v>0</v>
      </c>
    </row>
    <row r="193" spans="1:22" ht="26.4" x14ac:dyDescent="0.25">
      <c r="A193" s="22" t="s">
        <v>278</v>
      </c>
      <c r="B193" s="13" t="s">
        <v>154</v>
      </c>
      <c r="C193" s="29" t="s">
        <v>346</v>
      </c>
      <c r="D193" s="38">
        <v>3000000</v>
      </c>
      <c r="E193" s="34">
        <v>3000000</v>
      </c>
      <c r="F193" s="34">
        <v>0</v>
      </c>
    </row>
    <row r="194" spans="1:22" ht="66" x14ac:dyDescent="0.25">
      <c r="A194" s="104" t="s">
        <v>392</v>
      </c>
      <c r="B194" s="105" t="s">
        <v>8</v>
      </c>
      <c r="C194" s="106" t="s">
        <v>393</v>
      </c>
      <c r="D194" s="99">
        <f>+D195</f>
        <v>0</v>
      </c>
      <c r="E194" s="99">
        <f t="shared" ref="D194:F197" si="28">+E195</f>
        <v>0</v>
      </c>
      <c r="F194" s="99">
        <f t="shared" si="28"/>
        <v>0</v>
      </c>
    </row>
    <row r="195" spans="1:22" ht="66" x14ac:dyDescent="0.25">
      <c r="A195" s="104" t="s">
        <v>400</v>
      </c>
      <c r="B195" s="105" t="s">
        <v>8</v>
      </c>
      <c r="C195" s="106" t="s">
        <v>401</v>
      </c>
      <c r="D195" s="99">
        <f>+D196</f>
        <v>0</v>
      </c>
      <c r="E195" s="99">
        <f>+E197</f>
        <v>0</v>
      </c>
      <c r="F195" s="99">
        <f>+F197</f>
        <v>0</v>
      </c>
    </row>
    <row r="196" spans="1:22" ht="66" x14ac:dyDescent="0.25">
      <c r="A196" s="104" t="s">
        <v>399</v>
      </c>
      <c r="B196" s="105" t="s">
        <v>8</v>
      </c>
      <c r="C196" s="106" t="s">
        <v>398</v>
      </c>
      <c r="D196" s="99">
        <f>+D197</f>
        <v>0</v>
      </c>
      <c r="E196" s="99"/>
      <c r="F196" s="99"/>
    </row>
    <row r="197" spans="1:22" ht="26.4" x14ac:dyDescent="0.25">
      <c r="A197" s="104" t="s">
        <v>394</v>
      </c>
      <c r="B197" s="105" t="s">
        <v>8</v>
      </c>
      <c r="C197" s="107" t="s">
        <v>397</v>
      </c>
      <c r="D197" s="99">
        <f t="shared" si="28"/>
        <v>0</v>
      </c>
      <c r="E197" s="99">
        <f t="shared" si="28"/>
        <v>0</v>
      </c>
      <c r="F197" s="99">
        <f t="shared" si="28"/>
        <v>0</v>
      </c>
    </row>
    <row r="198" spans="1:22" ht="26.4" x14ac:dyDescent="0.25">
      <c r="A198" s="104" t="s">
        <v>395</v>
      </c>
      <c r="B198" s="105" t="s">
        <v>154</v>
      </c>
      <c r="C198" s="106" t="s">
        <v>396</v>
      </c>
      <c r="D198" s="100">
        <v>0</v>
      </c>
      <c r="E198" s="100">
        <v>0</v>
      </c>
      <c r="F198" s="100">
        <v>0</v>
      </c>
    </row>
    <row r="199" spans="1:22" ht="26.4" x14ac:dyDescent="0.25">
      <c r="A199" s="96" t="s">
        <v>386</v>
      </c>
      <c r="B199" s="97" t="s">
        <v>8</v>
      </c>
      <c r="C199" s="98" t="s">
        <v>387</v>
      </c>
      <c r="D199" s="99">
        <f>+D200+D201+D202</f>
        <v>-513110.25</v>
      </c>
      <c r="E199" s="99">
        <f>+E200+E201+E202</f>
        <v>0</v>
      </c>
      <c r="F199" s="99">
        <f>+F200+F201+F202</f>
        <v>0</v>
      </c>
    </row>
    <row r="200" spans="1:22" ht="39.6" x14ac:dyDescent="0.25">
      <c r="A200" s="101" t="s">
        <v>388</v>
      </c>
      <c r="B200" s="97" t="s">
        <v>154</v>
      </c>
      <c r="C200" s="102" t="s">
        <v>389</v>
      </c>
      <c r="D200" s="100">
        <v>-24755.85</v>
      </c>
      <c r="E200" s="103">
        <v>0</v>
      </c>
      <c r="F200" s="103">
        <v>0</v>
      </c>
    </row>
    <row r="201" spans="1:22" ht="39.6" x14ac:dyDescent="0.25">
      <c r="A201" s="101" t="s">
        <v>390</v>
      </c>
      <c r="B201" s="97" t="s">
        <v>154</v>
      </c>
      <c r="C201" s="102" t="s">
        <v>391</v>
      </c>
      <c r="D201" s="100">
        <v>-1072.06</v>
      </c>
      <c r="E201" s="103">
        <v>0</v>
      </c>
      <c r="F201" s="103">
        <v>0</v>
      </c>
    </row>
    <row r="202" spans="1:22" ht="39.6" x14ac:dyDescent="0.25">
      <c r="A202" s="101" t="s">
        <v>390</v>
      </c>
      <c r="B202" s="97" t="s">
        <v>86</v>
      </c>
      <c r="C202" s="102" t="s">
        <v>391</v>
      </c>
      <c r="D202" s="100">
        <v>-487282.34</v>
      </c>
      <c r="E202" s="103">
        <v>0</v>
      </c>
      <c r="F202" s="103">
        <v>0</v>
      </c>
    </row>
    <row r="203" spans="1:22" s="39" customFormat="1" ht="13.8" x14ac:dyDescent="0.25">
      <c r="A203" s="12" t="s">
        <v>279</v>
      </c>
      <c r="B203" s="13"/>
      <c r="C203" s="16"/>
      <c r="D203" s="15">
        <f>+D10+D160</f>
        <v>2355929700</v>
      </c>
      <c r="E203" s="15">
        <f>+E10+E160</f>
        <v>2285718500</v>
      </c>
      <c r="F203" s="15">
        <f>+F10+F160</f>
        <v>2275298900</v>
      </c>
      <c r="V203" s="80"/>
    </row>
    <row r="204" spans="1:22" s="40" customFormat="1" ht="26.4" x14ac:dyDescent="0.25">
      <c r="A204" s="12" t="s">
        <v>280</v>
      </c>
      <c r="B204" s="13"/>
      <c r="C204" s="16"/>
      <c r="D204" s="15">
        <f>+D205+D216+D210</f>
        <v>12604807.000000007</v>
      </c>
      <c r="E204" s="15">
        <f>+E205+E216+E210</f>
        <v>24245667.999999993</v>
      </c>
      <c r="F204" s="15">
        <f>+F205+F216+F210</f>
        <v>47970325</v>
      </c>
      <c r="V204" s="81"/>
    </row>
    <row r="205" spans="1:22" ht="26.4" x14ac:dyDescent="0.25">
      <c r="A205" s="12" t="s">
        <v>281</v>
      </c>
      <c r="B205" s="13" t="s">
        <v>8</v>
      </c>
      <c r="C205" s="16" t="s">
        <v>282</v>
      </c>
      <c r="D205" s="15">
        <f>+D206+D208</f>
        <v>45711035.680000007</v>
      </c>
      <c r="E205" s="15">
        <f>+E206+E208</f>
        <v>65785155.099999994</v>
      </c>
      <c r="F205" s="15">
        <f>+F206+F208</f>
        <v>77895239.719999999</v>
      </c>
    </row>
    <row r="206" spans="1:22" s="41" customFormat="1" ht="26.4" x14ac:dyDescent="0.25">
      <c r="A206" s="12" t="s">
        <v>283</v>
      </c>
      <c r="B206" s="13" t="s">
        <v>8</v>
      </c>
      <c r="C206" s="16" t="s">
        <v>284</v>
      </c>
      <c r="D206" s="15">
        <f>+D207</f>
        <v>188057035.68000001</v>
      </c>
      <c r="E206" s="15">
        <f>+E207</f>
        <v>253842190.78</v>
      </c>
      <c r="F206" s="15">
        <f>+F207</f>
        <v>331737430.5</v>
      </c>
      <c r="V206" s="82"/>
    </row>
    <row r="207" spans="1:22" s="40" customFormat="1" ht="26.4" x14ac:dyDescent="0.25">
      <c r="A207" s="12" t="s">
        <v>285</v>
      </c>
      <c r="B207" s="13" t="s">
        <v>153</v>
      </c>
      <c r="C207" s="16" t="s">
        <v>286</v>
      </c>
      <c r="D207" s="15">
        <v>188057035.68000001</v>
      </c>
      <c r="E207" s="15">
        <v>253842190.78</v>
      </c>
      <c r="F207" s="15">
        <v>331737430.5</v>
      </c>
      <c r="V207" s="81"/>
    </row>
    <row r="208" spans="1:22" s="40" customFormat="1" ht="26.4" x14ac:dyDescent="0.25">
      <c r="A208" s="12" t="s">
        <v>287</v>
      </c>
      <c r="B208" s="13" t="s">
        <v>8</v>
      </c>
      <c r="C208" s="16" t="s">
        <v>288</v>
      </c>
      <c r="D208" s="15">
        <f>+D209</f>
        <v>-142346000</v>
      </c>
      <c r="E208" s="15">
        <f>+E209</f>
        <v>-188057035.68000001</v>
      </c>
      <c r="F208" s="15">
        <f>+F209</f>
        <v>-253842190.78</v>
      </c>
      <c r="V208" s="81"/>
    </row>
    <row r="209" spans="1:22" s="40" customFormat="1" ht="26.4" x14ac:dyDescent="0.25">
      <c r="A209" s="12" t="s">
        <v>289</v>
      </c>
      <c r="B209" s="13" t="s">
        <v>153</v>
      </c>
      <c r="C209" s="16" t="s">
        <v>290</v>
      </c>
      <c r="D209" s="15">
        <v>-142346000</v>
      </c>
      <c r="E209" s="15">
        <v>-188057035.68000001</v>
      </c>
      <c r="F209" s="15">
        <v>-253842190.78</v>
      </c>
      <c r="V209" s="81"/>
    </row>
    <row r="210" spans="1:22" s="40" customFormat="1" ht="26.4" x14ac:dyDescent="0.25">
      <c r="A210" s="70" t="s">
        <v>291</v>
      </c>
      <c r="B210" s="13" t="s">
        <v>8</v>
      </c>
      <c r="C210" s="72" t="s">
        <v>292</v>
      </c>
      <c r="D210" s="15">
        <f>+D211</f>
        <v>-33106228.68</v>
      </c>
      <c r="E210" s="15">
        <f>+E211</f>
        <v>-41539487.100000001</v>
      </c>
      <c r="F210" s="15">
        <f>+F211</f>
        <v>-29924914.719999999</v>
      </c>
      <c r="V210" s="81"/>
    </row>
    <row r="211" spans="1:22" s="40" customFormat="1" ht="26.4" x14ac:dyDescent="0.25">
      <c r="A211" s="70" t="s">
        <v>293</v>
      </c>
      <c r="B211" s="13" t="s">
        <v>8</v>
      </c>
      <c r="C211" s="72" t="s">
        <v>294</v>
      </c>
      <c r="D211" s="15">
        <f>+D212+D214</f>
        <v>-33106228.68</v>
      </c>
      <c r="E211" s="15">
        <f>+E212+E214</f>
        <v>-41539487.100000001</v>
      </c>
      <c r="F211" s="15">
        <f>+F212+F214</f>
        <v>-29924914.719999999</v>
      </c>
      <c r="V211" s="81"/>
    </row>
    <row r="212" spans="1:22" s="40" customFormat="1" ht="26.4" x14ac:dyDescent="0.25">
      <c r="A212" s="70" t="s">
        <v>295</v>
      </c>
      <c r="B212" s="13" t="s">
        <v>8</v>
      </c>
      <c r="C212" s="72" t="s">
        <v>296</v>
      </c>
      <c r="D212" s="15">
        <f>+D213</f>
        <v>0</v>
      </c>
      <c r="E212" s="15">
        <f>+E213</f>
        <v>0</v>
      </c>
      <c r="F212" s="15">
        <f>+F213</f>
        <v>0</v>
      </c>
      <c r="V212" s="81"/>
    </row>
    <row r="213" spans="1:22" s="40" customFormat="1" ht="39.6" x14ac:dyDescent="0.25">
      <c r="A213" s="70" t="s">
        <v>297</v>
      </c>
      <c r="B213" s="13" t="s">
        <v>153</v>
      </c>
      <c r="C213" s="72" t="s">
        <v>298</v>
      </c>
      <c r="D213" s="15">
        <v>0</v>
      </c>
      <c r="E213" s="15">
        <v>0</v>
      </c>
      <c r="F213" s="15">
        <v>0</v>
      </c>
      <c r="V213" s="81"/>
    </row>
    <row r="214" spans="1:22" s="40" customFormat="1" ht="39.6" x14ac:dyDescent="0.25">
      <c r="A214" s="22" t="s">
        <v>299</v>
      </c>
      <c r="B214" s="71" t="s">
        <v>8</v>
      </c>
      <c r="C214" s="73" t="s">
        <v>300</v>
      </c>
      <c r="D214" s="15">
        <f>+D215</f>
        <v>-33106228.68</v>
      </c>
      <c r="E214" s="15">
        <f>+E215</f>
        <v>-41539487.100000001</v>
      </c>
      <c r="F214" s="15">
        <f>+F215</f>
        <v>-29924914.719999999</v>
      </c>
      <c r="V214" s="81"/>
    </row>
    <row r="215" spans="1:22" s="40" customFormat="1" ht="39.6" x14ac:dyDescent="0.25">
      <c r="A215" s="22" t="s">
        <v>301</v>
      </c>
      <c r="B215" s="71">
        <v>905</v>
      </c>
      <c r="C215" s="73" t="s">
        <v>302</v>
      </c>
      <c r="D215" s="15">
        <v>-33106228.68</v>
      </c>
      <c r="E215" s="15">
        <v>-41539487.100000001</v>
      </c>
      <c r="F215" s="15">
        <v>-29924914.719999999</v>
      </c>
      <c r="V215" s="81"/>
    </row>
    <row r="216" spans="1:22" s="41" customFormat="1" ht="26.4" x14ac:dyDescent="0.25">
      <c r="A216" s="12" t="s">
        <v>303</v>
      </c>
      <c r="B216" s="13" t="s">
        <v>8</v>
      </c>
      <c r="C216" s="16" t="s">
        <v>304</v>
      </c>
      <c r="D216" s="15">
        <f>D221+D217</f>
        <v>0</v>
      </c>
      <c r="E216" s="15">
        <f>E221+E217</f>
        <v>0</v>
      </c>
      <c r="F216" s="15">
        <f>F221+F217</f>
        <v>0</v>
      </c>
      <c r="V216" s="82"/>
    </row>
    <row r="217" spans="1:22" s="41" customFormat="1" x14ac:dyDescent="0.25">
      <c r="A217" s="12" t="s">
        <v>305</v>
      </c>
      <c r="B217" s="13" t="s">
        <v>8</v>
      </c>
      <c r="C217" s="16" t="s">
        <v>306</v>
      </c>
      <c r="D217" s="15">
        <f>D218</f>
        <v>-2543986735.6799998</v>
      </c>
      <c r="E217" s="15">
        <f>E218</f>
        <v>-2539560690.7800002</v>
      </c>
      <c r="F217" s="15">
        <f>F218</f>
        <v>-2607036330.5</v>
      </c>
      <c r="V217" s="82"/>
    </row>
    <row r="218" spans="1:22" s="41" customFormat="1" x14ac:dyDescent="0.25">
      <c r="A218" s="12" t="s">
        <v>307</v>
      </c>
      <c r="B218" s="13" t="s">
        <v>8</v>
      </c>
      <c r="C218" s="16" t="s">
        <v>308</v>
      </c>
      <c r="D218" s="15">
        <f>+D219</f>
        <v>-2543986735.6799998</v>
      </c>
      <c r="E218" s="15">
        <f>+E219</f>
        <v>-2539560690.7800002</v>
      </c>
      <c r="F218" s="15">
        <f>+F219</f>
        <v>-2607036330.5</v>
      </c>
      <c r="V218" s="82"/>
    </row>
    <row r="219" spans="1:22" s="40" customFormat="1" x14ac:dyDescent="0.25">
      <c r="A219" s="12" t="s">
        <v>309</v>
      </c>
      <c r="B219" s="13" t="s">
        <v>8</v>
      </c>
      <c r="C219" s="16" t="s">
        <v>310</v>
      </c>
      <c r="D219" s="15">
        <f>D220</f>
        <v>-2543986735.6799998</v>
      </c>
      <c r="E219" s="15">
        <f>E220</f>
        <v>-2539560690.7800002</v>
      </c>
      <c r="F219" s="15">
        <f>F220</f>
        <v>-2607036330.5</v>
      </c>
      <c r="V219" s="81"/>
    </row>
    <row r="220" spans="1:22" s="41" customFormat="1" ht="26.4" x14ac:dyDescent="0.25">
      <c r="A220" s="12" t="s">
        <v>311</v>
      </c>
      <c r="B220" s="13" t="s">
        <v>8</v>
      </c>
      <c r="C220" s="16" t="s">
        <v>312</v>
      </c>
      <c r="D220" s="15">
        <v>-2543986735.6799998</v>
      </c>
      <c r="E220" s="15">
        <v>-2539560690.7800002</v>
      </c>
      <c r="F220" s="15">
        <v>-2607036330.5</v>
      </c>
      <c r="V220" s="82"/>
    </row>
    <row r="221" spans="1:22" s="41" customFormat="1" x14ac:dyDescent="0.25">
      <c r="A221" s="12" t="s">
        <v>313</v>
      </c>
      <c r="B221" s="13" t="s">
        <v>8</v>
      </c>
      <c r="C221" s="16" t="s">
        <v>314</v>
      </c>
      <c r="D221" s="15">
        <f t="shared" ref="D221:F223" si="29">D222</f>
        <v>2543986735.6799998</v>
      </c>
      <c r="E221" s="15">
        <f t="shared" si="29"/>
        <v>2539560690.7800002</v>
      </c>
      <c r="F221" s="15">
        <f t="shared" si="29"/>
        <v>2607036330.5</v>
      </c>
      <c r="V221" s="82"/>
    </row>
    <row r="222" spans="1:22" s="41" customFormat="1" x14ac:dyDescent="0.25">
      <c r="A222" s="12" t="s">
        <v>315</v>
      </c>
      <c r="B222" s="13" t="s">
        <v>8</v>
      </c>
      <c r="C222" s="16" t="s">
        <v>316</v>
      </c>
      <c r="D222" s="15">
        <f t="shared" si="29"/>
        <v>2543986735.6799998</v>
      </c>
      <c r="E222" s="15">
        <f t="shared" si="29"/>
        <v>2539560690.7800002</v>
      </c>
      <c r="F222" s="15">
        <f t="shared" si="29"/>
        <v>2607036330.5</v>
      </c>
      <c r="V222" s="82"/>
    </row>
    <row r="223" spans="1:22" s="41" customFormat="1" x14ac:dyDescent="0.25">
      <c r="A223" s="12" t="s">
        <v>317</v>
      </c>
      <c r="B223" s="13" t="s">
        <v>8</v>
      </c>
      <c r="C223" s="16" t="s">
        <v>318</v>
      </c>
      <c r="D223" s="15">
        <f t="shared" si="29"/>
        <v>2543986735.6799998</v>
      </c>
      <c r="E223" s="15">
        <f t="shared" si="29"/>
        <v>2539560690.7800002</v>
      </c>
      <c r="F223" s="15">
        <f t="shared" si="29"/>
        <v>2607036330.5</v>
      </c>
      <c r="V223" s="82"/>
    </row>
    <row r="224" spans="1:22" s="41" customFormat="1" ht="26.4" x14ac:dyDescent="0.25">
      <c r="A224" s="12" t="s">
        <v>319</v>
      </c>
      <c r="B224" s="13" t="s">
        <v>8</v>
      </c>
      <c r="C224" s="16" t="s">
        <v>320</v>
      </c>
      <c r="D224" s="15">
        <v>2543986735.6799998</v>
      </c>
      <c r="E224" s="15">
        <v>2539560690.7800002</v>
      </c>
      <c r="F224" s="15">
        <v>2607036330.5</v>
      </c>
      <c r="V224" s="82"/>
    </row>
    <row r="225" spans="1:22" s="41" customFormat="1" x14ac:dyDescent="0.25">
      <c r="A225" s="42"/>
      <c r="B225" s="43"/>
      <c r="C225" s="44"/>
      <c r="D225" s="45"/>
      <c r="E225" s="46"/>
      <c r="F225" s="45"/>
      <c r="V225" s="82"/>
    </row>
    <row r="226" spans="1:22" s="41" customFormat="1" x14ac:dyDescent="0.25">
      <c r="A226" s="42"/>
      <c r="B226" s="43"/>
      <c r="C226" s="44"/>
      <c r="D226" s="45"/>
      <c r="E226" s="46"/>
      <c r="F226" s="45"/>
      <c r="V226" s="82"/>
    </row>
    <row r="227" spans="1:22" s="41" customFormat="1" ht="18" x14ac:dyDescent="0.35">
      <c r="A227" s="47" t="s">
        <v>321</v>
      </c>
      <c r="B227" s="48"/>
      <c r="C227" s="49"/>
      <c r="D227" s="49"/>
      <c r="E227" s="113" t="s">
        <v>322</v>
      </c>
      <c r="F227" s="113"/>
      <c r="V227" s="82"/>
    </row>
    <row r="228" spans="1:22" s="41" customFormat="1" ht="18" x14ac:dyDescent="0.35">
      <c r="A228" s="47"/>
      <c r="B228" s="48"/>
      <c r="C228" s="49"/>
      <c r="D228" s="49"/>
      <c r="E228" s="50"/>
      <c r="F228" s="49"/>
      <c r="V228" s="82"/>
    </row>
    <row r="229" spans="1:22" s="54" customFormat="1" ht="17.399999999999999" x14ac:dyDescent="0.3">
      <c r="A229" s="47"/>
      <c r="B229" s="51"/>
      <c r="C229" s="52"/>
      <c r="D229" s="52"/>
      <c r="E229" s="53"/>
      <c r="F229" s="52"/>
      <c r="V229" s="83"/>
    </row>
    <row r="230" spans="1:22" s="41" customFormat="1" ht="18" x14ac:dyDescent="0.35">
      <c r="A230" s="55" t="s">
        <v>323</v>
      </c>
      <c r="B230" s="56"/>
      <c r="C230" s="49"/>
      <c r="D230" s="49"/>
      <c r="E230" s="114" t="s">
        <v>324</v>
      </c>
      <c r="F230" s="114"/>
      <c r="V230" s="82"/>
    </row>
    <row r="231" spans="1:22" s="41" customFormat="1" ht="18" x14ac:dyDescent="0.35">
      <c r="A231" s="57"/>
      <c r="B231" s="58"/>
      <c r="C231" s="59"/>
      <c r="D231" s="49"/>
      <c r="E231" s="50"/>
      <c r="F231" s="49"/>
      <c r="V231" s="82"/>
    </row>
    <row r="232" spans="1:22" x14ac:dyDescent="0.25">
      <c r="A232" s="60"/>
      <c r="B232" s="61"/>
      <c r="C232" s="41"/>
    </row>
    <row r="233" spans="1:22" ht="13.8" x14ac:dyDescent="0.25">
      <c r="A233" s="62"/>
      <c r="B233" s="63"/>
      <c r="C233" s="64"/>
    </row>
    <row r="234" spans="1:22" x14ac:dyDescent="0.25">
      <c r="C234" s="65"/>
    </row>
    <row r="235" spans="1:22" x14ac:dyDescent="0.25">
      <c r="C235" s="65"/>
    </row>
    <row r="236" spans="1:22" x14ac:dyDescent="0.25">
      <c r="C236" s="65"/>
    </row>
    <row r="238" spans="1:22" x14ac:dyDescent="0.25">
      <c r="C238" s="65"/>
    </row>
  </sheetData>
  <mergeCells count="9">
    <mergeCell ref="E227:F227"/>
    <mergeCell ref="E230:F230"/>
    <mergeCell ref="D1:F5"/>
    <mergeCell ref="A6:F6"/>
    <mergeCell ref="A8:A9"/>
    <mergeCell ref="B8:C8"/>
    <mergeCell ref="D8:D9"/>
    <mergeCell ref="E8:E9"/>
    <mergeCell ref="F8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G10"/>
  <sheetViews>
    <sheetView workbookViewId="0">
      <selection activeCell="D20" sqref="D20"/>
    </sheetView>
  </sheetViews>
  <sheetFormatPr defaultRowHeight="14.4" x14ac:dyDescent="0.3"/>
  <cols>
    <col min="3" max="3" width="15.5546875" bestFit="1" customWidth="1"/>
    <col min="4" max="4" width="24.77734375" customWidth="1"/>
    <col min="5" max="5" width="15.44140625" customWidth="1"/>
    <col min="6" max="6" width="17.33203125" customWidth="1"/>
    <col min="7" max="7" width="14.44140625" customWidth="1"/>
  </cols>
  <sheetData>
    <row r="2" spans="2:7" x14ac:dyDescent="0.3">
      <c r="C2">
        <v>2017</v>
      </c>
      <c r="D2" t="s">
        <v>406</v>
      </c>
      <c r="F2" t="s">
        <v>408</v>
      </c>
    </row>
    <row r="3" spans="2:7" x14ac:dyDescent="0.3">
      <c r="B3" t="s">
        <v>405</v>
      </c>
      <c r="C3" s="109">
        <v>-2274836750</v>
      </c>
      <c r="D3" s="109">
        <v>-2273573277.5599999</v>
      </c>
      <c r="E3" s="109">
        <f>C3-D3</f>
        <v>-1263472.4400000572</v>
      </c>
      <c r="F3" s="109">
        <v>1263472.44</v>
      </c>
      <c r="G3" s="111">
        <f>E3</f>
        <v>-1263472.4400000572</v>
      </c>
    </row>
    <row r="4" spans="2:7" s="108" customFormat="1" x14ac:dyDescent="0.3">
      <c r="C4" s="110">
        <v>-2543986735.6799998</v>
      </c>
      <c r="D4" s="110">
        <v>-2537422018.6199999</v>
      </c>
      <c r="E4" s="110">
        <f>C4-D4</f>
        <v>-6564717.0599999428</v>
      </c>
      <c r="F4" s="110">
        <v>6564717.0599999996</v>
      </c>
      <c r="G4" s="111">
        <f>E4</f>
        <v>-6564717.0599999428</v>
      </c>
    </row>
    <row r="5" spans="2:7" x14ac:dyDescent="0.3">
      <c r="B5" t="s">
        <v>407</v>
      </c>
      <c r="C5" s="109">
        <v>-2274836750</v>
      </c>
      <c r="D5" s="109">
        <v>-2314163526.96</v>
      </c>
      <c r="E5" s="109">
        <f>C5-D5</f>
        <v>39326776.960000038</v>
      </c>
      <c r="F5" s="109">
        <v>39326776.960000001</v>
      </c>
      <c r="G5" s="111">
        <f t="shared" ref="G5:G6" si="0">E5</f>
        <v>39326776.960000038</v>
      </c>
    </row>
    <row r="6" spans="2:7" s="108" customFormat="1" x14ac:dyDescent="0.3">
      <c r="C6" s="110">
        <v>-2543986735.6799998</v>
      </c>
      <c r="D6" s="110">
        <v>-2552101966.54</v>
      </c>
      <c r="E6" s="110">
        <f>C6-D6</f>
        <v>8115230.8600001335</v>
      </c>
      <c r="F6" s="110">
        <v>8115230.8600000003</v>
      </c>
      <c r="G6" s="111">
        <f t="shared" si="0"/>
        <v>8115230.8600001335</v>
      </c>
    </row>
    <row r="10" spans="2:7" s="108" customFormat="1" x14ac:dyDescent="0.3">
      <c r="C10" s="110">
        <v>-2543986735.6799998</v>
      </c>
      <c r="D10" s="110">
        <v>-2541101966.54</v>
      </c>
      <c r="E10" s="110">
        <f>C10-D10</f>
        <v>-2884769.1399998665</v>
      </c>
      <c r="F10" s="110">
        <v>8115230.8600000003</v>
      </c>
      <c r="G10" s="111">
        <f t="shared" ref="G10" si="1">E10</f>
        <v>-2884769.1399998665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2019-2021</vt:lpstr>
      <vt:lpstr>Лист1</vt:lpstr>
      <vt:lpstr>источники</vt:lpstr>
      <vt:lpstr>'2019-2021'!Заголовки_для_печати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2019-01-24T04:11:38Z</dcterms:modified>
</cp:coreProperties>
</file>