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Бюджет 2019\исполнение\исполнение 2019 год\"/>
    </mc:Choice>
  </mc:AlternateContent>
  <bookViews>
    <workbookView xWindow="0" yWindow="0" windowWidth="14370" windowHeight="8715"/>
  </bookViews>
  <sheets>
    <sheet name="Бюджет" sheetId="2" r:id="rId1"/>
  </sheets>
  <definedNames>
    <definedName name="_xlnm.Print_Titles" localSheetId="0">Бюджет!$10:$10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2" l="1"/>
  <c r="F56" i="2"/>
  <c r="F55" i="2"/>
  <c r="F53" i="2" s="1"/>
  <c r="F54" i="2"/>
  <c r="E59" i="2"/>
  <c r="F50" i="2"/>
  <c r="F51" i="2"/>
  <c r="F48" i="2" s="1"/>
  <c r="F52" i="2"/>
  <c r="F49" i="2"/>
  <c r="F47" i="2"/>
  <c r="F45" i="2"/>
  <c r="F44" i="2"/>
  <c r="F38" i="2"/>
  <c r="F39" i="2"/>
  <c r="F40" i="2"/>
  <c r="F41" i="2"/>
  <c r="F42" i="2"/>
  <c r="F37" i="2"/>
  <c r="F35" i="2"/>
  <c r="F36" i="2"/>
  <c r="F31" i="2"/>
  <c r="F32" i="2"/>
  <c r="F29" i="2" s="1"/>
  <c r="F33" i="2"/>
  <c r="F30" i="2"/>
  <c r="F25" i="2"/>
  <c r="F26" i="2"/>
  <c r="F27" i="2"/>
  <c r="F28" i="2"/>
  <c r="F24" i="2"/>
  <c r="F22" i="2"/>
  <c r="F20" i="2" s="1"/>
  <c r="F21" i="2"/>
  <c r="F13" i="2"/>
  <c r="F11" i="2" s="1"/>
  <c r="F14" i="2"/>
  <c r="F15" i="2"/>
  <c r="F16" i="2"/>
  <c r="F17" i="2"/>
  <c r="F18" i="2"/>
  <c r="F19" i="2"/>
  <c r="F12" i="2"/>
  <c r="G12" i="2"/>
  <c r="G13" i="2"/>
  <c r="G14" i="2"/>
  <c r="G15" i="2"/>
  <c r="G16" i="2"/>
  <c r="G17" i="2"/>
  <c r="G18" i="2"/>
  <c r="G19" i="2"/>
  <c r="G21" i="2"/>
  <c r="G22" i="2"/>
  <c r="G24" i="2"/>
  <c r="G25" i="2"/>
  <c r="G26" i="2"/>
  <c r="G27" i="2"/>
  <c r="G28" i="2"/>
  <c r="G30" i="2"/>
  <c r="G31" i="2"/>
  <c r="G32" i="2"/>
  <c r="G33" i="2"/>
  <c r="G35" i="2"/>
  <c r="G37" i="2"/>
  <c r="G38" i="2"/>
  <c r="G39" i="2"/>
  <c r="G40" i="2"/>
  <c r="G41" i="2"/>
  <c r="G42" i="2"/>
  <c r="G43" i="2"/>
  <c r="G44" i="2"/>
  <c r="G45" i="2"/>
  <c r="G47" i="2"/>
  <c r="G49" i="2"/>
  <c r="G50" i="2"/>
  <c r="G51" i="2"/>
  <c r="G52" i="2"/>
  <c r="G54" i="2"/>
  <c r="G55" i="2"/>
  <c r="G56" i="2"/>
  <c r="G58" i="2"/>
  <c r="G59" i="2"/>
  <c r="F23" i="2"/>
  <c r="F34" i="2"/>
  <c r="F43" i="2"/>
  <c r="F46" i="2"/>
  <c r="F57" i="2"/>
  <c r="E57" i="2"/>
  <c r="G57" i="2" s="1"/>
  <c r="E53" i="2"/>
  <c r="G53" i="2" s="1"/>
  <c r="E48" i="2"/>
  <c r="G48" i="2" s="1"/>
  <c r="E46" i="2"/>
  <c r="G46" i="2" s="1"/>
  <c r="E43" i="2"/>
  <c r="E36" i="2"/>
  <c r="G36" i="2" s="1"/>
  <c r="E34" i="2"/>
  <c r="G34" i="2" s="1"/>
  <c r="E29" i="2"/>
  <c r="G29" i="2" s="1"/>
  <c r="E23" i="2"/>
  <c r="G23" i="2" s="1"/>
  <c r="E20" i="2"/>
  <c r="G20" i="2" s="1"/>
  <c r="E11" i="2"/>
  <c r="G11" i="2" s="1"/>
  <c r="F59" i="2" l="1"/>
</calcChain>
</file>

<file path=xl/sharedStrings.xml><?xml version="1.0" encoding="utf-8"?>
<sst xmlns="http://schemas.openxmlformats.org/spreadsheetml/2006/main" count="64" uniqueCount="64">
  <si>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</si>
  <si>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</si>
  <si>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</si>
  <si>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</si>
  <si>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</si>
  <si>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</si>
  <si>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</si>
  <si>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</si>
  <si>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</si>
  <si>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</si>
  <si>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</si>
  <si>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</si>
  <si>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</si>
  <si>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</si>
  <si>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</si>
  <si>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</si>
  <si>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</si>
  <si>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</si>
  <si>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</si>
  <si>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</si>
  <si>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</si>
  <si>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</si>
  <si>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</si>
  <si>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</si>
  <si>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</si>
  <si>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</si>
  <si>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</si>
  <si>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</si>
  <si>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</si>
  <si>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</si>
  <si>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</si>
  <si>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</si>
  <si>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</si>
  <si>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</si>
  <si>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</si>
  <si>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</si>
  <si>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</si>
  <si>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</si>
  <si>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</si>
  <si>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</si>
  <si>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</si>
  <si>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</si>
  <si>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</si>
  <si>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</si>
  <si>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</si>
  <si>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</si>
  <si>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</si>
  <si>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</si>
  <si>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РзПр</t>
  </si>
  <si>
    <t>Наименование</t>
  </si>
  <si>
    <t>рублей</t>
  </si>
  <si>
    <t>города  Усть-Илимска</t>
  </si>
  <si>
    <t xml:space="preserve">решением  Городской Думы </t>
  </si>
  <si>
    <t>План</t>
  </si>
  <si>
    <t>Исполнение</t>
  </si>
  <si>
    <t xml:space="preserve"> +,- отклонение</t>
  </si>
  <si>
    <t>ИТОГО</t>
  </si>
  <si>
    <t>% испол-нения</t>
  </si>
  <si>
    <t>Приложение № 2</t>
  </si>
  <si>
    <t xml:space="preserve">Отчет об исполнении бюджетных ассигнований по разделам и подразделам классификации расходов бюджета за  2019 год </t>
  </si>
  <si>
    <t>УТВЕРЖДЕН</t>
  </si>
  <si>
    <t>Председатель Городской Думы</t>
  </si>
  <si>
    <t>А.П. Чихирьков</t>
  </si>
  <si>
    <t>от  00.00.2020 г. 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</si>
</sst>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"/>
    <numFmt numFmtId="166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2" xfId="1" applyNumberFormat="1" applyFont="1" applyFill="1" applyBorder="1" applyAlignment="1" applyProtection="1">
      <alignment wrapText="1"/>
      <protection hidden="1"/>
    </xf>
    <xf numFmtId="164" fontId="3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4" fontId="2" fillId="0" borderId="2" xfId="1" applyNumberFormat="1" applyFont="1" applyFill="1" applyBorder="1" applyAlignment="1" applyProtection="1">
      <protection hidden="1"/>
    </xf>
    <xf numFmtId="4" fontId="3" fillId="0" borderId="2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0" xfId="1" applyFont="1" applyFill="1" applyProtection="1"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7" fillId="0" borderId="0" xfId="1" applyFont="1"/>
    <xf numFmtId="0" fontId="8" fillId="0" borderId="0" xfId="1" applyFont="1" applyFill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4" fontId="2" fillId="0" borderId="0" xfId="1" applyNumberFormat="1" applyFont="1" applyFill="1" applyProtection="1">
      <protection hidden="1"/>
    </xf>
    <xf numFmtId="4" fontId="3" fillId="0" borderId="0" xfId="1" applyNumberFormat="1" applyFont="1" applyFill="1" applyAlignment="1" applyProtection="1"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protection hidden="1"/>
    </xf>
    <xf numFmtId="4" fontId="8" fillId="0" borderId="0" xfId="1" applyNumberFormat="1" applyFont="1" applyFill="1" applyProtection="1">
      <protection hidden="1"/>
    </xf>
    <xf numFmtId="4" fontId="1" fillId="0" borderId="0" xfId="1" applyNumberFormat="1"/>
    <xf numFmtId="166" fontId="5" fillId="0" borderId="2" xfId="1" applyNumberFormat="1" applyFont="1" applyFill="1" applyBorder="1" applyAlignment="1" applyProtection="1">
      <protection hidden="1"/>
    </xf>
    <xf numFmtId="166" fontId="6" fillId="0" borderId="2" xfId="1" applyNumberFormat="1" applyFont="1" applyFill="1" applyBorder="1" applyAlignment="1" applyProtection="1">
      <protection hidden="1"/>
    </xf>
    <xf numFmtId="3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/>
      <protection hidden="1"/>
    </xf>
    <xf numFmtId="0" fontId="5" fillId="0" borderId="4" xfId="1" applyNumberFormat="1" applyFont="1" applyFill="1" applyBorder="1" applyAlignment="1" applyProtection="1">
      <alignment horizontal="left"/>
      <protection hidden="1"/>
    </xf>
    <xf numFmtId="0" fontId="5" fillId="0" borderId="3" xfId="1" applyNumberFormat="1" applyFont="1" applyFill="1" applyBorder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wrapText="1"/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showGridLines="0" tabSelected="1" topLeftCell="A28" workbookViewId="0">
      <selection activeCell="B1" sqref="A1:G62"/>
    </sheetView>
  </sheetViews>
  <sheetFormatPr defaultColWidth="9.28515625" defaultRowHeight="12.75" x14ac:dyDescent="0.2"/>
  <cols>
    <col min="1" max="1" width="0.28515625" style="1" customWidth="1"/>
    <col min="2" max="2" width="57.42578125" style="1" customWidth="1"/>
    <col min="3" max="3" width="5" style="1" customWidth="1"/>
    <col min="4" max="5" width="14.7109375" style="1" customWidth="1"/>
    <col min="6" max="6" width="13.7109375" style="30" customWidth="1"/>
    <col min="7" max="7" width="8.42578125" style="21" customWidth="1"/>
    <col min="8" max="17" width="0.7109375" style="1" customWidth="1"/>
    <col min="18" max="252" width="9.140625" style="1" customWidth="1"/>
    <col min="253" max="16384" width="9.28515625" style="1"/>
  </cols>
  <sheetData>
    <row r="1" spans="1:17" ht="12.75" customHeight="1" x14ac:dyDescent="0.2">
      <c r="A1" s="3"/>
      <c r="B1" s="3"/>
      <c r="C1" s="3"/>
      <c r="D1" s="18"/>
      <c r="E1" s="18" t="s">
        <v>58</v>
      </c>
      <c r="F1" s="3"/>
      <c r="G1" s="19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2.75" customHeight="1" x14ac:dyDescent="0.2">
      <c r="A2" s="3"/>
      <c r="B2" s="3"/>
      <c r="C2" s="3"/>
      <c r="D2" s="18"/>
      <c r="E2" s="18" t="s">
        <v>60</v>
      </c>
      <c r="F2" s="3"/>
      <c r="G2" s="19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2.75" customHeight="1" x14ac:dyDescent="0.2">
      <c r="A3" s="3"/>
      <c r="B3" s="3"/>
      <c r="C3" s="3"/>
      <c r="D3" s="3"/>
      <c r="E3" s="3" t="s">
        <v>52</v>
      </c>
      <c r="F3" s="3"/>
      <c r="G3" s="19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2.75" customHeight="1" x14ac:dyDescent="0.2">
      <c r="A4" s="3"/>
      <c r="B4" s="3"/>
      <c r="C4" s="3"/>
      <c r="D4" s="3"/>
      <c r="E4" s="3" t="s">
        <v>51</v>
      </c>
      <c r="F4" s="3"/>
      <c r="G4" s="19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12.75" customHeight="1" x14ac:dyDescent="0.2">
      <c r="A5" s="3"/>
      <c r="B5" s="3"/>
      <c r="C5" s="3"/>
      <c r="D5" s="18"/>
      <c r="E5" s="18" t="s">
        <v>63</v>
      </c>
      <c r="F5" s="3"/>
      <c r="G5" s="19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2.75" customHeight="1" x14ac:dyDescent="0.2">
      <c r="A6" s="3"/>
      <c r="B6" s="3"/>
      <c r="C6" s="3"/>
      <c r="D6" s="3"/>
      <c r="E6" s="3"/>
      <c r="F6" s="25"/>
      <c r="G6" s="19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36" customHeight="1" x14ac:dyDescent="0.2">
      <c r="A7" s="5"/>
      <c r="B7" s="38" t="s">
        <v>59</v>
      </c>
      <c r="C7" s="38"/>
      <c r="D7" s="38"/>
      <c r="E7" s="38"/>
      <c r="F7" s="38"/>
      <c r="G7" s="38"/>
      <c r="H7" s="4"/>
      <c r="I7" s="4"/>
      <c r="J7" s="4"/>
      <c r="K7" s="4"/>
      <c r="L7" s="4"/>
      <c r="M7" s="4"/>
      <c r="N7" s="4"/>
      <c r="O7" s="2"/>
      <c r="P7" s="2"/>
      <c r="Q7" s="2"/>
    </row>
    <row r="8" spans="1:17" ht="15.75" customHeight="1" x14ac:dyDescent="0.2">
      <c r="A8" s="8"/>
      <c r="B8" s="8"/>
      <c r="C8" s="8"/>
      <c r="E8" s="7"/>
      <c r="F8" s="26"/>
      <c r="G8" s="20" t="s">
        <v>50</v>
      </c>
      <c r="H8" s="6"/>
      <c r="I8" s="6"/>
      <c r="J8" s="6"/>
      <c r="K8" s="6"/>
      <c r="L8" s="6"/>
      <c r="M8" s="6"/>
      <c r="N8" s="6"/>
      <c r="O8" s="6"/>
      <c r="P8" s="2"/>
      <c r="Q8" s="2"/>
    </row>
    <row r="9" spans="1:17" ht="27.75" customHeight="1" x14ac:dyDescent="0.2">
      <c r="A9" s="41" t="s">
        <v>49</v>
      </c>
      <c r="B9" s="41"/>
      <c r="C9" s="10" t="s">
        <v>48</v>
      </c>
      <c r="D9" s="10" t="s">
        <v>53</v>
      </c>
      <c r="E9" s="10" t="s">
        <v>54</v>
      </c>
      <c r="F9" s="27" t="s">
        <v>55</v>
      </c>
      <c r="G9" s="17" t="s">
        <v>57</v>
      </c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12.75" customHeight="1" x14ac:dyDescent="0.2">
      <c r="A10" s="42">
        <v>1</v>
      </c>
      <c r="B10" s="42"/>
      <c r="C10" s="11">
        <v>2</v>
      </c>
      <c r="D10" s="11">
        <v>3</v>
      </c>
      <c r="E10" s="11">
        <v>4</v>
      </c>
      <c r="F10" s="33">
        <v>5</v>
      </c>
      <c r="G10" s="34">
        <v>6</v>
      </c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12.75" customHeight="1" x14ac:dyDescent="0.2">
      <c r="A11" s="39" t="s">
        <v>47</v>
      </c>
      <c r="B11" s="39"/>
      <c r="C11" s="12">
        <v>100</v>
      </c>
      <c r="D11" s="13">
        <v>222697519.09</v>
      </c>
      <c r="E11" s="13">
        <f>E12+E13+E14+E15+E16+E17+E18+E19</f>
        <v>214022352.38</v>
      </c>
      <c r="F11" s="16">
        <f>F12+F13+F14+F15+F16+F17+F18+F19</f>
        <v>-8675166.7100000046</v>
      </c>
      <c r="G11" s="31">
        <f>E11/D11*100</f>
        <v>96.10450680122122</v>
      </c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25.5" customHeight="1" x14ac:dyDescent="0.2">
      <c r="A12" s="40" t="s">
        <v>46</v>
      </c>
      <c r="B12" s="40"/>
      <c r="C12" s="14">
        <v>102</v>
      </c>
      <c r="D12" s="15">
        <v>3751274.61</v>
      </c>
      <c r="E12" s="15">
        <v>3638528.73</v>
      </c>
      <c r="F12" s="28">
        <f>E12-D12</f>
        <v>-112745.87999999989</v>
      </c>
      <c r="G12" s="32">
        <f t="shared" ref="G12:G59" si="0">E12/D12*100</f>
        <v>96.99446476940274</v>
      </c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39" customHeight="1" x14ac:dyDescent="0.2">
      <c r="A13" s="40" t="s">
        <v>45</v>
      </c>
      <c r="B13" s="40"/>
      <c r="C13" s="14">
        <v>103</v>
      </c>
      <c r="D13" s="15">
        <v>9051166.2899999991</v>
      </c>
      <c r="E13" s="15">
        <v>8752430.7200000007</v>
      </c>
      <c r="F13" s="28">
        <f t="shared" ref="F13:F58" si="1">E13-D13</f>
        <v>-298735.56999999844</v>
      </c>
      <c r="G13" s="32">
        <f t="shared" si="0"/>
        <v>96.699479819191353</v>
      </c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ht="39" customHeight="1" x14ac:dyDescent="0.2">
      <c r="A14" s="40" t="s">
        <v>44</v>
      </c>
      <c r="B14" s="40"/>
      <c r="C14" s="14">
        <v>104</v>
      </c>
      <c r="D14" s="15">
        <v>56815735.390000001</v>
      </c>
      <c r="E14" s="15">
        <v>54110656.299999997</v>
      </c>
      <c r="F14" s="28">
        <f t="shared" si="1"/>
        <v>-2705079.0900000036</v>
      </c>
      <c r="G14" s="32">
        <f t="shared" si="0"/>
        <v>95.238855800366679</v>
      </c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12.75" customHeight="1" x14ac:dyDescent="0.2">
      <c r="A15" s="40" t="s">
        <v>43</v>
      </c>
      <c r="B15" s="40"/>
      <c r="C15" s="14">
        <v>105</v>
      </c>
      <c r="D15" s="15">
        <v>10500</v>
      </c>
      <c r="E15" s="15">
        <v>7425</v>
      </c>
      <c r="F15" s="28">
        <f t="shared" si="1"/>
        <v>-3075</v>
      </c>
      <c r="G15" s="32">
        <f t="shared" si="0"/>
        <v>70.714285714285722</v>
      </c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26.25" customHeight="1" x14ac:dyDescent="0.2">
      <c r="A16" s="40" t="s">
        <v>42</v>
      </c>
      <c r="B16" s="40"/>
      <c r="C16" s="14">
        <v>106</v>
      </c>
      <c r="D16" s="15">
        <v>56191247.350000001</v>
      </c>
      <c r="E16" s="15">
        <v>54538420.960000001</v>
      </c>
      <c r="F16" s="28">
        <f t="shared" si="1"/>
        <v>-1652826.3900000006</v>
      </c>
      <c r="G16" s="32">
        <f t="shared" si="0"/>
        <v>97.058569674196775</v>
      </c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12.75" customHeight="1" x14ac:dyDescent="0.2">
      <c r="A17" s="40" t="s">
        <v>41</v>
      </c>
      <c r="B17" s="40"/>
      <c r="C17" s="14">
        <v>107</v>
      </c>
      <c r="D17" s="15">
        <v>14620184.59</v>
      </c>
      <c r="E17" s="15">
        <v>14620184.59</v>
      </c>
      <c r="F17" s="28">
        <f t="shared" si="1"/>
        <v>0</v>
      </c>
      <c r="G17" s="32">
        <f t="shared" si="0"/>
        <v>100</v>
      </c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12.75" customHeight="1" x14ac:dyDescent="0.2">
      <c r="A18" s="40" t="s">
        <v>40</v>
      </c>
      <c r="B18" s="40"/>
      <c r="C18" s="14">
        <v>111</v>
      </c>
      <c r="D18" s="15">
        <v>1000000</v>
      </c>
      <c r="E18" s="15">
        <v>0</v>
      </c>
      <c r="F18" s="28">
        <f t="shared" si="1"/>
        <v>-1000000</v>
      </c>
      <c r="G18" s="32">
        <f t="shared" si="0"/>
        <v>0</v>
      </c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12.75" customHeight="1" x14ac:dyDescent="0.2">
      <c r="A19" s="40" t="s">
        <v>39</v>
      </c>
      <c r="B19" s="40"/>
      <c r="C19" s="14">
        <v>113</v>
      </c>
      <c r="D19" s="15">
        <v>81257410.859999999</v>
      </c>
      <c r="E19" s="15">
        <v>78354706.079999998</v>
      </c>
      <c r="F19" s="28">
        <f t="shared" si="1"/>
        <v>-2902704.7800000012</v>
      </c>
      <c r="G19" s="32">
        <f t="shared" si="0"/>
        <v>96.427766096311956</v>
      </c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ht="12.75" customHeight="1" x14ac:dyDescent="0.2">
      <c r="A20" s="39" t="s">
        <v>38</v>
      </c>
      <c r="B20" s="39"/>
      <c r="C20" s="12">
        <v>300</v>
      </c>
      <c r="D20" s="13">
        <v>21274839.32</v>
      </c>
      <c r="E20" s="13">
        <f>E21+E22</f>
        <v>20980279.279999997</v>
      </c>
      <c r="F20" s="16">
        <f>F21+F22</f>
        <v>-294560.03999999911</v>
      </c>
      <c r="G20" s="31">
        <f t="shared" si="0"/>
        <v>98.615453514973936</v>
      </c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25.5" customHeight="1" x14ac:dyDescent="0.2">
      <c r="A21" s="40" t="s">
        <v>37</v>
      </c>
      <c r="B21" s="40"/>
      <c r="C21" s="14">
        <v>309</v>
      </c>
      <c r="D21" s="15">
        <v>21032264.829999998</v>
      </c>
      <c r="E21" s="15">
        <v>20737704.789999999</v>
      </c>
      <c r="F21" s="28">
        <f t="shared" si="1"/>
        <v>-294560.03999999911</v>
      </c>
      <c r="G21" s="32">
        <f t="shared" si="0"/>
        <v>98.59948492289881</v>
      </c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12.75" customHeight="1" x14ac:dyDescent="0.2">
      <c r="A22" s="40" t="s">
        <v>36</v>
      </c>
      <c r="B22" s="40"/>
      <c r="C22" s="14">
        <v>310</v>
      </c>
      <c r="D22" s="15">
        <v>242574.49</v>
      </c>
      <c r="E22" s="15">
        <v>242574.49</v>
      </c>
      <c r="F22" s="28">
        <f t="shared" si="1"/>
        <v>0</v>
      </c>
      <c r="G22" s="32">
        <f t="shared" si="0"/>
        <v>100</v>
      </c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ht="12.75" customHeight="1" x14ac:dyDescent="0.2">
      <c r="A23" s="39" t="s">
        <v>35</v>
      </c>
      <c r="B23" s="39"/>
      <c r="C23" s="12">
        <v>400</v>
      </c>
      <c r="D23" s="13">
        <v>142350032.63</v>
      </c>
      <c r="E23" s="13">
        <f>E24+E25+E26+E27+E28</f>
        <v>130082886.51000001</v>
      </c>
      <c r="F23" s="16">
        <f>F24+F25+F26+F27+F28</f>
        <v>-12267146.119999997</v>
      </c>
      <c r="G23" s="31">
        <f t="shared" si="0"/>
        <v>91.382407230010912</v>
      </c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ht="12.75" customHeight="1" x14ac:dyDescent="0.2">
      <c r="A24" s="40" t="s">
        <v>34</v>
      </c>
      <c r="B24" s="40"/>
      <c r="C24" s="14">
        <v>401</v>
      </c>
      <c r="D24" s="15">
        <v>143300</v>
      </c>
      <c r="E24" s="15">
        <v>143298.98000000001</v>
      </c>
      <c r="F24" s="28">
        <f t="shared" si="1"/>
        <v>-1.0199999999895226</v>
      </c>
      <c r="G24" s="32">
        <f t="shared" si="0"/>
        <v>99.999288206559683</v>
      </c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12.75" customHeight="1" x14ac:dyDescent="0.2">
      <c r="A25" s="40" t="s">
        <v>33</v>
      </c>
      <c r="B25" s="40"/>
      <c r="C25" s="14">
        <v>407</v>
      </c>
      <c r="D25" s="15">
        <v>3367880.31</v>
      </c>
      <c r="E25" s="15">
        <v>3336500.1</v>
      </c>
      <c r="F25" s="28">
        <f t="shared" si="1"/>
        <v>-31380.209999999963</v>
      </c>
      <c r="G25" s="32">
        <f t="shared" si="0"/>
        <v>99.06825043910186</v>
      </c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12.75" customHeight="1" x14ac:dyDescent="0.2">
      <c r="A26" s="40" t="s">
        <v>32</v>
      </c>
      <c r="B26" s="40"/>
      <c r="C26" s="14">
        <v>408</v>
      </c>
      <c r="D26" s="15">
        <v>5643041.3499999996</v>
      </c>
      <c r="E26" s="15">
        <v>5630816.54</v>
      </c>
      <c r="F26" s="28">
        <f t="shared" si="1"/>
        <v>-12224.80999999959</v>
      </c>
      <c r="G26" s="32">
        <f t="shared" si="0"/>
        <v>99.783364869371383</v>
      </c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12.75" customHeight="1" x14ac:dyDescent="0.2">
      <c r="A27" s="40" t="s">
        <v>31</v>
      </c>
      <c r="B27" s="40"/>
      <c r="C27" s="14">
        <v>409</v>
      </c>
      <c r="D27" s="15">
        <v>132967655.67</v>
      </c>
      <c r="E27" s="15">
        <v>120744115.59</v>
      </c>
      <c r="F27" s="28">
        <f t="shared" si="1"/>
        <v>-12223540.079999998</v>
      </c>
      <c r="G27" s="32">
        <f t="shared" si="0"/>
        <v>90.807132743366964</v>
      </c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12.75" customHeight="1" x14ac:dyDescent="0.2">
      <c r="A28" s="40" t="s">
        <v>30</v>
      </c>
      <c r="B28" s="40"/>
      <c r="C28" s="14">
        <v>412</v>
      </c>
      <c r="D28" s="15">
        <v>228155.3</v>
      </c>
      <c r="E28" s="15">
        <v>228155.3</v>
      </c>
      <c r="F28" s="28">
        <f t="shared" si="1"/>
        <v>0</v>
      </c>
      <c r="G28" s="32">
        <f t="shared" si="0"/>
        <v>100</v>
      </c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12.75" customHeight="1" x14ac:dyDescent="0.2">
      <c r="A29" s="39" t="s">
        <v>29</v>
      </c>
      <c r="B29" s="39"/>
      <c r="C29" s="12">
        <v>500</v>
      </c>
      <c r="D29" s="13">
        <v>121657346.11</v>
      </c>
      <c r="E29" s="13">
        <f>E30+E31+E32+E33</f>
        <v>113262315.22</v>
      </c>
      <c r="F29" s="16">
        <f>F30+F31+F32+F33</f>
        <v>-8395030.8900000006</v>
      </c>
      <c r="G29" s="31">
        <f t="shared" si="0"/>
        <v>93.099445978042795</v>
      </c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2.75" customHeight="1" x14ac:dyDescent="0.2">
      <c r="A30" s="40" t="s">
        <v>28</v>
      </c>
      <c r="B30" s="40"/>
      <c r="C30" s="14">
        <v>501</v>
      </c>
      <c r="D30" s="15">
        <v>3552620.49</v>
      </c>
      <c r="E30" s="15">
        <v>2858223.35</v>
      </c>
      <c r="F30" s="28">
        <f t="shared" si="1"/>
        <v>-694397.14000000013</v>
      </c>
      <c r="G30" s="32">
        <f t="shared" si="0"/>
        <v>80.453945419877925</v>
      </c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12.75" customHeight="1" x14ac:dyDescent="0.2">
      <c r="A31" s="40" t="s">
        <v>27</v>
      </c>
      <c r="B31" s="40"/>
      <c r="C31" s="14">
        <v>502</v>
      </c>
      <c r="D31" s="15">
        <v>2137928.4</v>
      </c>
      <c r="E31" s="15">
        <v>2137928.4</v>
      </c>
      <c r="F31" s="28">
        <f t="shared" si="1"/>
        <v>0</v>
      </c>
      <c r="G31" s="32">
        <f t="shared" si="0"/>
        <v>100</v>
      </c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12.75" customHeight="1" x14ac:dyDescent="0.2">
      <c r="A32" s="40" t="s">
        <v>26</v>
      </c>
      <c r="B32" s="40"/>
      <c r="C32" s="14">
        <v>503</v>
      </c>
      <c r="D32" s="15">
        <v>68488989.75</v>
      </c>
      <c r="E32" s="15">
        <v>66979664.420000002</v>
      </c>
      <c r="F32" s="28">
        <f t="shared" si="1"/>
        <v>-1509325.3299999982</v>
      </c>
      <c r="G32" s="32">
        <f t="shared" si="0"/>
        <v>97.79625114122814</v>
      </c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2.75" customHeight="1" x14ac:dyDescent="0.2">
      <c r="A33" s="40" t="s">
        <v>25</v>
      </c>
      <c r="B33" s="40"/>
      <c r="C33" s="14">
        <v>505</v>
      </c>
      <c r="D33" s="15">
        <v>47477807.469999999</v>
      </c>
      <c r="E33" s="15">
        <v>41286499.049999997</v>
      </c>
      <c r="F33" s="28">
        <f t="shared" si="1"/>
        <v>-6191308.4200000018</v>
      </c>
      <c r="G33" s="32">
        <f t="shared" si="0"/>
        <v>86.959573851610301</v>
      </c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2.75" customHeight="1" x14ac:dyDescent="0.2">
      <c r="A34" s="39" t="s">
        <v>24</v>
      </c>
      <c r="B34" s="39"/>
      <c r="C34" s="12">
        <v>600</v>
      </c>
      <c r="D34" s="13">
        <v>7129572.96</v>
      </c>
      <c r="E34" s="13">
        <f>E35</f>
        <v>7077155.3600000003</v>
      </c>
      <c r="F34" s="16">
        <f>F35</f>
        <v>-52417.599999999627</v>
      </c>
      <c r="G34" s="31">
        <f t="shared" si="0"/>
        <v>99.264786260073564</v>
      </c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2.75" customHeight="1" x14ac:dyDescent="0.2">
      <c r="A35" s="40" t="s">
        <v>23</v>
      </c>
      <c r="B35" s="40"/>
      <c r="C35" s="14">
        <v>605</v>
      </c>
      <c r="D35" s="15">
        <v>7129572.96</v>
      </c>
      <c r="E35" s="15">
        <v>7077155.3600000003</v>
      </c>
      <c r="F35" s="28">
        <f t="shared" si="1"/>
        <v>-52417.599999999627</v>
      </c>
      <c r="G35" s="32">
        <f t="shared" si="0"/>
        <v>99.264786260073564</v>
      </c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2.75" customHeight="1" x14ac:dyDescent="0.2">
      <c r="A36" s="39" t="s">
        <v>22</v>
      </c>
      <c r="B36" s="39"/>
      <c r="C36" s="12">
        <v>700</v>
      </c>
      <c r="D36" s="13">
        <v>1933135197.1500001</v>
      </c>
      <c r="E36" s="13">
        <f>E37+E38+E39+E40+E41+E42</f>
        <v>1915961845.7299998</v>
      </c>
      <c r="F36" s="16">
        <f>F37+F38+F39+F40+F41+F42</f>
        <v>-17173351.420000136</v>
      </c>
      <c r="G36" s="31">
        <f t="shared" si="0"/>
        <v>99.111632158717157</v>
      </c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2.75" customHeight="1" x14ac:dyDescent="0.2">
      <c r="A37" s="40" t="s">
        <v>21</v>
      </c>
      <c r="B37" s="40"/>
      <c r="C37" s="14">
        <v>701</v>
      </c>
      <c r="D37" s="15">
        <v>842577196.13999999</v>
      </c>
      <c r="E37" s="15">
        <v>839241371.80999994</v>
      </c>
      <c r="F37" s="28">
        <f t="shared" si="1"/>
        <v>-3335824.3300000429</v>
      </c>
      <c r="G37" s="32">
        <f t="shared" si="0"/>
        <v>99.60409273532656</v>
      </c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12.75" customHeight="1" x14ac:dyDescent="0.2">
      <c r="A38" s="40" t="s">
        <v>20</v>
      </c>
      <c r="B38" s="40"/>
      <c r="C38" s="14">
        <v>702</v>
      </c>
      <c r="D38" s="15">
        <v>828636875.69000006</v>
      </c>
      <c r="E38" s="15">
        <v>824233590.03999996</v>
      </c>
      <c r="F38" s="28">
        <f t="shared" si="1"/>
        <v>-4403285.6500000954</v>
      </c>
      <c r="G38" s="32">
        <f t="shared" si="0"/>
        <v>99.468610946582174</v>
      </c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ht="12.75" customHeight="1" x14ac:dyDescent="0.2">
      <c r="A39" s="40" t="s">
        <v>19</v>
      </c>
      <c r="B39" s="40"/>
      <c r="C39" s="14">
        <v>703</v>
      </c>
      <c r="D39" s="15">
        <v>141065493.53999999</v>
      </c>
      <c r="E39" s="15">
        <v>133923140.72</v>
      </c>
      <c r="F39" s="28">
        <f t="shared" si="1"/>
        <v>-7142352.8199999928</v>
      </c>
      <c r="G39" s="32">
        <f t="shared" si="0"/>
        <v>94.93685334324887</v>
      </c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25.5" customHeight="1" x14ac:dyDescent="0.2">
      <c r="A40" s="40" t="s">
        <v>18</v>
      </c>
      <c r="B40" s="40"/>
      <c r="C40" s="14">
        <v>705</v>
      </c>
      <c r="D40" s="15">
        <v>854596</v>
      </c>
      <c r="E40" s="15">
        <v>850926</v>
      </c>
      <c r="F40" s="28">
        <f t="shared" si="1"/>
        <v>-3670</v>
      </c>
      <c r="G40" s="32">
        <f t="shared" si="0"/>
        <v>99.570557315971513</v>
      </c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ht="12.75" customHeight="1" x14ac:dyDescent="0.2">
      <c r="A41" s="40" t="s">
        <v>17</v>
      </c>
      <c r="B41" s="40"/>
      <c r="C41" s="14">
        <v>707</v>
      </c>
      <c r="D41" s="15">
        <v>22118243.48</v>
      </c>
      <c r="E41" s="15">
        <v>21827417.59</v>
      </c>
      <c r="F41" s="28">
        <f t="shared" si="1"/>
        <v>-290825.8900000006</v>
      </c>
      <c r="G41" s="32">
        <f t="shared" si="0"/>
        <v>98.68513116666351</v>
      </c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12.75" customHeight="1" x14ac:dyDescent="0.2">
      <c r="A42" s="40" t="s">
        <v>16</v>
      </c>
      <c r="B42" s="40"/>
      <c r="C42" s="14">
        <v>709</v>
      </c>
      <c r="D42" s="15">
        <v>97882792.299999997</v>
      </c>
      <c r="E42" s="15">
        <v>95885399.569999993</v>
      </c>
      <c r="F42" s="28">
        <f t="shared" si="1"/>
        <v>-1997392.7300000042</v>
      </c>
      <c r="G42" s="32">
        <f t="shared" si="0"/>
        <v>97.959403606020743</v>
      </c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12.75" customHeight="1" x14ac:dyDescent="0.2">
      <c r="A43" s="39" t="s">
        <v>15</v>
      </c>
      <c r="B43" s="39"/>
      <c r="C43" s="12">
        <v>800</v>
      </c>
      <c r="D43" s="13">
        <v>254195084.18000001</v>
      </c>
      <c r="E43" s="13">
        <f>E44+E45</f>
        <v>198343339.87</v>
      </c>
      <c r="F43" s="16">
        <f>F44+F45</f>
        <v>-55851744.309999995</v>
      </c>
      <c r="G43" s="31">
        <f t="shared" si="0"/>
        <v>78.02799983714462</v>
      </c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12.75" customHeight="1" x14ac:dyDescent="0.2">
      <c r="A44" s="40" t="s">
        <v>14</v>
      </c>
      <c r="B44" s="40"/>
      <c r="C44" s="14">
        <v>801</v>
      </c>
      <c r="D44" s="15">
        <v>211205593.97</v>
      </c>
      <c r="E44" s="15">
        <v>156874176.96000001</v>
      </c>
      <c r="F44" s="28">
        <f t="shared" si="1"/>
        <v>-54331417.00999999</v>
      </c>
      <c r="G44" s="32">
        <f t="shared" si="0"/>
        <v>74.275578601522597</v>
      </c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12.75" customHeight="1" x14ac:dyDescent="0.2">
      <c r="A45" s="40" t="s">
        <v>13</v>
      </c>
      <c r="B45" s="40"/>
      <c r="C45" s="14">
        <v>804</v>
      </c>
      <c r="D45" s="15">
        <v>42989490.210000001</v>
      </c>
      <c r="E45" s="15">
        <v>41469162.909999996</v>
      </c>
      <c r="F45" s="28">
        <f t="shared" si="1"/>
        <v>-1520327.3000000045</v>
      </c>
      <c r="G45" s="32">
        <f t="shared" si="0"/>
        <v>96.463490744892908</v>
      </c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ht="12.75" customHeight="1" x14ac:dyDescent="0.2">
      <c r="A46" s="39" t="s">
        <v>12</v>
      </c>
      <c r="B46" s="39"/>
      <c r="C46" s="12">
        <v>900</v>
      </c>
      <c r="D46" s="13">
        <v>1964000</v>
      </c>
      <c r="E46" s="13">
        <f>E47</f>
        <v>1764000</v>
      </c>
      <c r="F46" s="16">
        <f>F47</f>
        <v>-200000</v>
      </c>
      <c r="G46" s="31">
        <f t="shared" si="0"/>
        <v>89.81670061099797</v>
      </c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ht="12.75" customHeight="1" x14ac:dyDescent="0.2">
      <c r="A47" s="40" t="s">
        <v>11</v>
      </c>
      <c r="B47" s="40"/>
      <c r="C47" s="14">
        <v>909</v>
      </c>
      <c r="D47" s="15">
        <v>1964000</v>
      </c>
      <c r="E47" s="15">
        <v>1764000</v>
      </c>
      <c r="F47" s="28">
        <f t="shared" si="1"/>
        <v>-200000</v>
      </c>
      <c r="G47" s="32">
        <f t="shared" si="0"/>
        <v>89.81670061099797</v>
      </c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12.75" customHeight="1" x14ac:dyDescent="0.2">
      <c r="A48" s="39" t="s">
        <v>10</v>
      </c>
      <c r="B48" s="39"/>
      <c r="C48" s="12">
        <v>1000</v>
      </c>
      <c r="D48" s="13">
        <v>126469683.17</v>
      </c>
      <c r="E48" s="13">
        <f>E49+E50+E51+E52</f>
        <v>123780811.72999999</v>
      </c>
      <c r="F48" s="16">
        <f>F49+F50+F51+F52</f>
        <v>-2688871.440000006</v>
      </c>
      <c r="G48" s="31">
        <f t="shared" si="0"/>
        <v>97.873900390510471</v>
      </c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ht="12.75" customHeight="1" x14ac:dyDescent="0.2">
      <c r="A49" s="40" t="s">
        <v>9</v>
      </c>
      <c r="B49" s="40"/>
      <c r="C49" s="14">
        <v>1001</v>
      </c>
      <c r="D49" s="15">
        <v>12364958.17</v>
      </c>
      <c r="E49" s="15">
        <v>12330577.17</v>
      </c>
      <c r="F49" s="28">
        <f t="shared" si="1"/>
        <v>-34381</v>
      </c>
      <c r="G49" s="32">
        <f t="shared" si="0"/>
        <v>99.721948109105497</v>
      </c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12.75" customHeight="1" x14ac:dyDescent="0.2">
      <c r="A50" s="40" t="s">
        <v>8</v>
      </c>
      <c r="B50" s="40"/>
      <c r="C50" s="14">
        <v>1003</v>
      </c>
      <c r="D50" s="15">
        <v>88261380</v>
      </c>
      <c r="E50" s="15">
        <v>85633309.599999994</v>
      </c>
      <c r="F50" s="28">
        <f t="shared" si="1"/>
        <v>-2628070.400000006</v>
      </c>
      <c r="G50" s="32">
        <f t="shared" si="0"/>
        <v>97.022400510846296</v>
      </c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12.75" customHeight="1" x14ac:dyDescent="0.2">
      <c r="A51" s="40" t="s">
        <v>7</v>
      </c>
      <c r="B51" s="40"/>
      <c r="C51" s="14">
        <v>1004</v>
      </c>
      <c r="D51" s="15">
        <v>17877900</v>
      </c>
      <c r="E51" s="15">
        <v>17877900</v>
      </c>
      <c r="F51" s="28">
        <f t="shared" si="1"/>
        <v>0</v>
      </c>
      <c r="G51" s="32">
        <f t="shared" si="0"/>
        <v>100</v>
      </c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12.75" customHeight="1" x14ac:dyDescent="0.2">
      <c r="A52" s="40" t="s">
        <v>6</v>
      </c>
      <c r="B52" s="40"/>
      <c r="C52" s="14">
        <v>1006</v>
      </c>
      <c r="D52" s="15">
        <v>7965445</v>
      </c>
      <c r="E52" s="15">
        <v>7939024.96</v>
      </c>
      <c r="F52" s="28">
        <f t="shared" si="1"/>
        <v>-26420.040000000037</v>
      </c>
      <c r="G52" s="32">
        <f t="shared" si="0"/>
        <v>99.66831683603364</v>
      </c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ht="12.75" customHeight="1" x14ac:dyDescent="0.2">
      <c r="A53" s="39" t="s">
        <v>5</v>
      </c>
      <c r="B53" s="39"/>
      <c r="C53" s="12">
        <v>1100</v>
      </c>
      <c r="D53" s="13">
        <v>89196402.840000004</v>
      </c>
      <c r="E53" s="13">
        <f>E54+E55+E56</f>
        <v>87691749.36999999</v>
      </c>
      <c r="F53" s="16">
        <f>F54+F55+F56</f>
        <v>-1504653.4699999969</v>
      </c>
      <c r="G53" s="31">
        <f t="shared" si="0"/>
        <v>98.31310072817729</v>
      </c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ht="12.75" customHeight="1" x14ac:dyDescent="0.2">
      <c r="A54" s="40" t="s">
        <v>4</v>
      </c>
      <c r="B54" s="40"/>
      <c r="C54" s="14">
        <v>1101</v>
      </c>
      <c r="D54" s="15">
        <v>38260595.75</v>
      </c>
      <c r="E54" s="15">
        <v>37765488.450000003</v>
      </c>
      <c r="F54" s="28">
        <f t="shared" si="1"/>
        <v>-495107.29999999702</v>
      </c>
      <c r="G54" s="32">
        <f t="shared" si="0"/>
        <v>98.70596029597894</v>
      </c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ht="12.75" customHeight="1" x14ac:dyDescent="0.2">
      <c r="A55" s="40" t="s">
        <v>3</v>
      </c>
      <c r="B55" s="40"/>
      <c r="C55" s="14">
        <v>1102</v>
      </c>
      <c r="D55" s="15">
        <v>39809440.039999999</v>
      </c>
      <c r="E55" s="15">
        <v>39362589.43</v>
      </c>
      <c r="F55" s="28">
        <f t="shared" si="1"/>
        <v>-446850.6099999994</v>
      </c>
      <c r="G55" s="32">
        <f t="shared" si="0"/>
        <v>98.877526010034273</v>
      </c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ht="12.75" customHeight="1" x14ac:dyDescent="0.2">
      <c r="A56" s="40" t="s">
        <v>2</v>
      </c>
      <c r="B56" s="40"/>
      <c r="C56" s="14">
        <v>1105</v>
      </c>
      <c r="D56" s="15">
        <v>11126367.050000001</v>
      </c>
      <c r="E56" s="15">
        <v>10563671.49</v>
      </c>
      <c r="F56" s="28">
        <f t="shared" si="1"/>
        <v>-562695.56000000052</v>
      </c>
      <c r="G56" s="32">
        <f t="shared" si="0"/>
        <v>94.942683829579394</v>
      </c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ht="12.75" customHeight="1" x14ac:dyDescent="0.2">
      <c r="A57" s="39" t="s">
        <v>1</v>
      </c>
      <c r="B57" s="39"/>
      <c r="C57" s="12">
        <v>1300</v>
      </c>
      <c r="D57" s="13">
        <v>9223152</v>
      </c>
      <c r="E57" s="13">
        <f>E58</f>
        <v>9219629.2799999993</v>
      </c>
      <c r="F57" s="16">
        <f>F58</f>
        <v>-3522.7200000006706</v>
      </c>
      <c r="G57" s="31">
        <f t="shared" si="0"/>
        <v>99.961805682048819</v>
      </c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ht="12.75" customHeight="1" x14ac:dyDescent="0.2">
      <c r="A58" s="40" t="s">
        <v>0</v>
      </c>
      <c r="B58" s="40"/>
      <c r="C58" s="14">
        <v>1301</v>
      </c>
      <c r="D58" s="15">
        <v>9223152</v>
      </c>
      <c r="E58" s="15">
        <v>9219629.2799999993</v>
      </c>
      <c r="F58" s="28">
        <f t="shared" si="1"/>
        <v>-3522.7200000006706</v>
      </c>
      <c r="G58" s="32">
        <f t="shared" si="0"/>
        <v>99.961805682048819</v>
      </c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14.25" customHeight="1" x14ac:dyDescent="0.2">
      <c r="A59" s="35" t="s">
        <v>56</v>
      </c>
      <c r="B59" s="36"/>
      <c r="C59" s="37"/>
      <c r="D59" s="16">
        <v>2929292829.4499998</v>
      </c>
      <c r="E59" s="16">
        <f>E57+E53+E48+E46+E43+E36+E34+E29+E23+E20+E11</f>
        <v>2822186364.73</v>
      </c>
      <c r="F59" s="16">
        <f>F57+F53+F48+F46+F43+F36+F34+F29+F23+F20+F11</f>
        <v>-107106464.72000012</v>
      </c>
      <c r="G59" s="31">
        <f t="shared" si="0"/>
        <v>96.343606769415743</v>
      </c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12.75" customHeight="1" x14ac:dyDescent="0.2">
      <c r="A60" s="9"/>
      <c r="B60" s="3"/>
      <c r="C60" s="9"/>
      <c r="D60" s="3"/>
      <c r="E60" s="3"/>
      <c r="F60" s="25"/>
      <c r="G60" s="19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ht="12.75" customHeight="1" x14ac:dyDescent="0.2">
      <c r="A61" s="3"/>
      <c r="B61" s="3"/>
      <c r="C61" s="3"/>
      <c r="D61" s="3"/>
      <c r="E61" s="3"/>
      <c r="F61" s="25"/>
      <c r="G61" s="19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s="24" customFormat="1" ht="17.25" customHeight="1" x14ac:dyDescent="0.3">
      <c r="A62" s="22" t="s">
        <v>61</v>
      </c>
      <c r="B62" s="22"/>
      <c r="C62" s="22"/>
      <c r="D62" s="22"/>
      <c r="E62" s="22"/>
      <c r="F62" s="29" t="s">
        <v>62</v>
      </c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</row>
    <row r="63" spans="1:17" ht="12.75" customHeight="1" x14ac:dyDescent="0.2">
      <c r="A63" s="3"/>
      <c r="B63" s="3"/>
      <c r="C63" s="3"/>
      <c r="D63" s="3"/>
      <c r="E63" s="3"/>
      <c r="F63" s="25"/>
      <c r="G63" s="19"/>
      <c r="H63" s="2"/>
      <c r="I63" s="2"/>
      <c r="J63" s="2"/>
      <c r="K63" s="2"/>
      <c r="L63" s="2"/>
      <c r="M63" s="2"/>
      <c r="N63" s="2"/>
      <c r="O63" s="2"/>
      <c r="P63" s="2"/>
      <c r="Q63" s="2"/>
    </row>
  </sheetData>
  <mergeCells count="52">
    <mergeCell ref="A48:B48"/>
    <mergeCell ref="A49:B49"/>
    <mergeCell ref="A50:B50"/>
    <mergeCell ref="A51:B51"/>
    <mergeCell ref="A58:B58"/>
    <mergeCell ref="A52:B52"/>
    <mergeCell ref="A53:B53"/>
    <mergeCell ref="A54:B54"/>
    <mergeCell ref="A55:B55"/>
    <mergeCell ref="A56:B56"/>
    <mergeCell ref="A57:B57"/>
    <mergeCell ref="A43:B43"/>
    <mergeCell ref="A44:B44"/>
    <mergeCell ref="A45:B45"/>
    <mergeCell ref="A46:B46"/>
    <mergeCell ref="A47:B47"/>
    <mergeCell ref="A38:B38"/>
    <mergeCell ref="A39:B39"/>
    <mergeCell ref="A40:B40"/>
    <mergeCell ref="A41:B41"/>
    <mergeCell ref="A42:B42"/>
    <mergeCell ref="A33:B33"/>
    <mergeCell ref="A34:B34"/>
    <mergeCell ref="A35:B35"/>
    <mergeCell ref="A36:B36"/>
    <mergeCell ref="A37:B37"/>
    <mergeCell ref="A28:B28"/>
    <mergeCell ref="A29:B29"/>
    <mergeCell ref="A30:B30"/>
    <mergeCell ref="A31:B31"/>
    <mergeCell ref="A32:B32"/>
    <mergeCell ref="A23:B23"/>
    <mergeCell ref="A24:B24"/>
    <mergeCell ref="A25:B25"/>
    <mergeCell ref="A26:B26"/>
    <mergeCell ref="A27:B27"/>
    <mergeCell ref="A59:C59"/>
    <mergeCell ref="B7:G7"/>
    <mergeCell ref="A11:B11"/>
    <mergeCell ref="A12:B12"/>
    <mergeCell ref="A13:B13"/>
    <mergeCell ref="A14:B14"/>
    <mergeCell ref="A15:B15"/>
    <mergeCell ref="A9:B9"/>
    <mergeCell ref="A10:B10"/>
    <mergeCell ref="A16:B16"/>
    <mergeCell ref="A17:B17"/>
    <mergeCell ref="A18:B18"/>
    <mergeCell ref="A19:B19"/>
    <mergeCell ref="A20:B20"/>
    <mergeCell ref="A21:B21"/>
    <mergeCell ref="A22:B22"/>
  </mergeCells>
  <pageMargins left="0.59055118110236227" right="0.59055118110236227" top="0.59055118110236227" bottom="0.39370078740157483" header="0.51181102362204722" footer="0.31496062992125984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Лещева Валентина Николаевна</cp:lastModifiedBy>
  <cp:lastPrinted>2020-03-23T03:30:42Z</cp:lastPrinted>
  <dcterms:created xsi:type="dcterms:W3CDTF">2020-01-21T07:17:40Z</dcterms:created>
  <dcterms:modified xsi:type="dcterms:W3CDTF">2020-03-23T03:40:05Z</dcterms:modified>
</cp:coreProperties>
</file>